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ca\Documents\BG\A LIRE\0777.42 AMO SSP Collège St Ex Vincenne\"/>
    </mc:Choice>
  </mc:AlternateContent>
  <bookViews>
    <workbookView xWindow="240" yWindow="525" windowWidth="11280" windowHeight="7020"/>
  </bookViews>
  <sheets>
    <sheet name="Résultats gaz_GS&amp;AA" sheetId="14" r:id="rId1"/>
    <sheet name="Conversion_actif" sheetId="17" r:id="rId2"/>
    <sheet name="Conversion passif" sheetId="19" r:id="rId3"/>
    <sheet name="Pompes" sheetId="18" r:id="rId4"/>
    <sheet name="Feuil2" sheetId="20" r:id="rId5"/>
  </sheets>
  <externalReferences>
    <externalReference r:id="rId6"/>
  </externalReferences>
  <definedNames>
    <definedName name="_xlnm._FilterDatabase" localSheetId="3" hidden="1">Pompes!$A$1:$P$79</definedName>
    <definedName name="A_crack">[1]Param_calc!$C$44</definedName>
    <definedName name="Casm_1122PCA">'[1]C &amp; CR total'!$C$91</definedName>
    <definedName name="Casm_acénaphtène">'[1]C &amp; CR total'!$C$43</definedName>
    <definedName name="Casm_acénaphtylène">'[1]C &amp; CR total'!$C$44</definedName>
    <definedName name="Casm_acétone">'[1]C &amp; CR total'!$C$101</definedName>
    <definedName name="Casm_Ag">'[1]C &amp; CR total'!$C$15</definedName>
    <definedName name="Casm_aHCH">'[1]C &amp; CR total'!$C$122</definedName>
    <definedName name="Casm_Al">'[1]C &amp; CR total'!$C$13</definedName>
    <definedName name="Casm_aliph_C10C12">'[1]C &amp; CR total'!$C$63</definedName>
    <definedName name="Casm_aliph_C12C16">'[1]C &amp; CR total'!$C$64</definedName>
    <definedName name="Casm_aliph_C16C21">'[1]C &amp; CR total'!$C$65</definedName>
    <definedName name="Casm_aliph_C21C35">'[1]C &amp; CR total'!$C$66</definedName>
    <definedName name="Casm_aliph_C5C6">'[1]C &amp; CR total'!$C$60</definedName>
    <definedName name="Casm_aliph_C6C8">'[1]C &amp; CR total'!$C$61</definedName>
    <definedName name="Casm_aliph_C8C10">'[1]C &amp; CR total'!$C$62</definedName>
    <definedName name="Casm_ammoniac">'[1]C &amp; CR total'!$C$103</definedName>
    <definedName name="Casm_anthracène">'[1]C &amp; CR total'!$C$45</definedName>
    <definedName name="Casm_ar_C10C12">'[1]C &amp; CR total'!$C$68</definedName>
    <definedName name="Casm_ar_C12C16">'[1]C &amp; CR total'!$C$69</definedName>
    <definedName name="Casm_ar_C16C21">'[1]C &amp; CR total'!$C$70</definedName>
    <definedName name="Casm_ar_C21C35">'[1]C &amp; CR total'!$C$71</definedName>
    <definedName name="Casm_ar_C8C10">'[1]C &amp; CR total'!$C$67</definedName>
    <definedName name="Casm_AsIII">'[1]C &amp; CR total'!$C$16</definedName>
    <definedName name="Casm_AsV">'[1]C &amp; CR total'!$C$17</definedName>
    <definedName name="Casm_B">'[1]C &amp; CR total'!$C$20</definedName>
    <definedName name="Casm_Ba">'[1]C &amp; CR total'!$C$18</definedName>
    <definedName name="Casm_BaP">'[1]C &amp; CR total'!$C$50</definedName>
    <definedName name="Casm_Be">'[1]C &amp; CR total'!$C$19</definedName>
    <definedName name="Casm_BEHP">'[1]C &amp; CR total'!$C$131</definedName>
    <definedName name="Casm_benzène">'[1]C &amp; CR total'!$C$73</definedName>
    <definedName name="Casm_benzo_a">'[1]C &amp; CR total'!$C$49</definedName>
    <definedName name="Casm_benzo_b">'[1]C &amp; CR total'!$C$46</definedName>
    <definedName name="Casm_benzo_ghi">'[1]C &amp; CR total'!$C$47</definedName>
    <definedName name="Casm_benzo_k">'[1]C &amp; CR total'!$C$48</definedName>
    <definedName name="Casm_bHCH">'[1]C &amp; CR total'!$C$123</definedName>
    <definedName name="Casm_biphényl">'[1]C &amp; CR total'!$C$104</definedName>
    <definedName name="Casm_butanol">'[1]C &amp; CR total'!$C$105</definedName>
    <definedName name="Casm_CCl4">'[1]C &amp; CR total'!$C$93</definedName>
    <definedName name="Casm_Cd">'[1]C &amp; CR total'!$C$21</definedName>
    <definedName name="Casm_chl_de_méthylène">'[1]C &amp; CR total'!$C$81</definedName>
    <definedName name="Casm_chlordane">'[1]C &amp; CR total'!$C$106</definedName>
    <definedName name="Casm_chloroforme">'[1]C &amp; CR total'!$C$80</definedName>
    <definedName name="Casm_chrysène">'[1]C &amp; CR total'!$C$51</definedName>
    <definedName name="Casm_CN">'[1]C &amp; CR total'!$C$27</definedName>
    <definedName name="Casm_Co">'[1]C &amp; CR total'!$C$25</definedName>
    <definedName name="Casm_Cr_tot">'[1]C &amp; CR total'!$C$24</definedName>
    <definedName name="Casm_CrIII">'[1]C &amp; CR total'!$C$22</definedName>
    <definedName name="Casm_CrVI">'[1]C &amp; CR total'!$C$23</definedName>
    <definedName name="Casm_CS2">'[1]C &amp; CR total'!$C$116</definedName>
    <definedName name="Casm_Cu">'[1]C &amp; CR total'!$C$26</definedName>
    <definedName name="Casm_cumène">'[1]C &amp; CR total'!$C$75</definedName>
    <definedName name="Casm_CVM">'[1]C &amp; CR total'!$C$82</definedName>
    <definedName name="Casm_cyclohexane">'[1]C &amp; CR total'!$C$110</definedName>
    <definedName name="Casm_DCA11">'[1]C &amp; CR total'!$C$85</definedName>
    <definedName name="Casm_DCA12">'[1]C &amp; CR total'!$C$86</definedName>
    <definedName name="Casm_DCB12">'[1]C &amp; CR total'!$C$83</definedName>
    <definedName name="Casm_DCB14">'[1]C &amp; CR total'!$C$84</definedName>
    <definedName name="Casm_DCE11">'[1]C &amp; CR total'!$C$87</definedName>
    <definedName name="Casm_DCE12cis">'[1]C &amp; CR total'!$C$88</definedName>
    <definedName name="Casm_DCE12trans">'[1]C &amp; CR total'!$C$89</definedName>
    <definedName name="Casm_DCPa12">'[1]C &amp; CR total'!$C$90</definedName>
    <definedName name="Casm_DDD">'[1]C &amp; CR total'!$C$111</definedName>
    <definedName name="Casm_DDE">'[1]C &amp; CR total'!$C$112</definedName>
    <definedName name="Casm_DDT">'[1]C &amp; CR total'!$C$113</definedName>
    <definedName name="Casm_dibenzo">'[1]C &amp; CR total'!$C$52</definedName>
    <definedName name="Casm_dioxane">'[1]C &amp; CR total'!$C$114</definedName>
    <definedName name="Casm_dioxines">'[1]C &amp; CR total'!$C$115</definedName>
    <definedName name="Casm_éthylbenz">'[1]C &amp; CR total'!$C$74</definedName>
    <definedName name="Casm_Ethylène_glycol">'[1]C &amp; CR total'!$C$117</definedName>
    <definedName name="Casm_F">'[1]C &amp; CR total'!$C$29</definedName>
    <definedName name="Casm_fluoranth">'[1]C &amp; CR total'!$C$53</definedName>
    <definedName name="Casm_fluorène">'[1]C &amp; CR total'!$C$54</definedName>
    <definedName name="Casm_formol">'[1]C &amp; CR total'!$C$118</definedName>
    <definedName name="Casm_gHCH">'[1]C &amp; CR total'!$C$124</definedName>
    <definedName name="Casm_HCH">'[1]C &amp; CR total'!$C$121</definedName>
    <definedName name="Casm_HCN">'[1]C &amp; CR total'!$C$102</definedName>
    <definedName name="Casm_heptachlore">'[1]C &amp; CR total'!$C$119</definedName>
    <definedName name="Casm_hexachlorobenzene">'[1]C &amp; CR total'!$C$120</definedName>
    <definedName name="Casm_Hg">'[1]C &amp; CR total'!$C$31</definedName>
    <definedName name="Casm_indéno">'[1]C &amp; CR total'!$C$55</definedName>
    <definedName name="Casm_MCB">'[1]C &amp; CR total'!$C$79</definedName>
    <definedName name="Casm_mcrésol">'[1]C &amp; CR total'!$C$108</definedName>
    <definedName name="Casm_MEK">'[1]C &amp; CR total'!$C$126</definedName>
    <definedName name="Casm_méthanol">'[1]C &amp; CR total'!$C$125</definedName>
    <definedName name="Casm_MIBK">'[1]C &amp; CR total'!$C$127</definedName>
    <definedName name="Casm_Mn">'[1]C &amp; CR total'!$C$30</definedName>
    <definedName name="Casm_Mo">'[1]C &amp; CR total'!$C$32</definedName>
    <definedName name="Casm_MTBE">'[1]C &amp; CR total'!$C$128</definedName>
    <definedName name="Casm_naphtalène">'[1]C &amp; CR total'!$C$56</definedName>
    <definedName name="Casm_Ni">'[1]C &amp; CR total'!$C$33</definedName>
    <definedName name="Casm_NO2">'[1]C &amp; CR total'!$C$35</definedName>
    <definedName name="Casm_NO3">'[1]C &amp; CR total'!$C$34</definedName>
    <definedName name="Casm_ocrésol">'[1]C &amp; CR total'!$C$107</definedName>
    <definedName name="Casm_Pb">'[1]C &amp; CR total'!$C$36</definedName>
    <definedName name="Casm_PCB">'[1]C &amp; CR total'!$C$129</definedName>
    <definedName name="Casm_PCE">'[1]C &amp; CR total'!$C$92</definedName>
    <definedName name="Casm_pcrésol">'[1]C &amp; CR total'!$C$109</definedName>
    <definedName name="Casm_phénanth">'[1]C &amp; CR total'!$C$57</definedName>
    <definedName name="Casm_phénol">'[1]C &amp; CR total'!$C$130</definedName>
    <definedName name="Casm_pyrène">'[1]C &amp; CR total'!$C$58</definedName>
    <definedName name="Casm_Sb">'[1]C &amp; CR total'!$C$14</definedName>
    <definedName name="Casm_Se">'[1]C &amp; CR total'!$C$37</definedName>
    <definedName name="Casm_Sn">'[1]C &amp; CR total'!$C$28</definedName>
    <definedName name="Casm_Sr">'[1]C &amp; CR total'!$C$38</definedName>
    <definedName name="Casm_styrène">'[1]C &amp; CR total'!$C$132</definedName>
    <definedName name="Casm_TCA111">'[1]C &amp; CR total'!$C$96</definedName>
    <definedName name="Casm_TCA112">'[1]C &amp; CR total'!$C$97</definedName>
    <definedName name="Casm_TCB123">'[1]C &amp; CR total'!$C$94</definedName>
    <definedName name="Casm_TCB124">'[1]C &amp; CR total'!$C$95</definedName>
    <definedName name="Casm_TCE">'[1]C &amp; CR total'!$C$98</definedName>
    <definedName name="Casm_TCFM">'[1]C &amp; CR total'!$C$99</definedName>
    <definedName name="Casm_toluène">'[1]C &amp; CR total'!$C$76</definedName>
    <definedName name="Casm_U">'[1]C &amp; CR total'!$C$39</definedName>
    <definedName name="Casm_V2O5">'[1]C &amp; CR total'!$C$40</definedName>
    <definedName name="Casm_xylènes">'[1]C &amp; CR total'!$C$77</definedName>
    <definedName name="Casm_Zn">'[1]C &amp; CR total'!$C$41</definedName>
    <definedName name="Cnap_1122PCA">'[1]C &amp; CR total'!$E$91</definedName>
    <definedName name="Cnap_acénaphtène">'[1]C &amp; CR total'!$E$43</definedName>
    <definedName name="Cnap_acénaphtylène">'[1]C &amp; CR total'!$E$44</definedName>
    <definedName name="Cnap_acétone">'[1]C &amp; CR total'!$E$101</definedName>
    <definedName name="Cnap_Ag">'[1]C &amp; CR total'!$E$15</definedName>
    <definedName name="Cnap_aHCH">'[1]C &amp; CR total'!$E$122</definedName>
    <definedName name="Cnap_Al">'[1]C &amp; CR total'!$E$13</definedName>
    <definedName name="Cnap_aliph_C10C12">'[1]C &amp; CR total'!$E$63</definedName>
    <definedName name="Cnap_aliph_C12C16">'[1]C &amp; CR total'!$E$64</definedName>
    <definedName name="Cnap_aliph_C16C21">'[1]C &amp; CR total'!$E$65</definedName>
    <definedName name="Cnap_aliph_C21C35">'[1]C &amp; CR total'!$E$66</definedName>
    <definedName name="Cnap_aliph_C5C6">'[1]C &amp; CR total'!$E$60</definedName>
    <definedName name="Cnap_aliph_C6C8">'[1]C &amp; CR total'!$E$61</definedName>
    <definedName name="Cnap_aliph_C8C10">'[1]C &amp; CR total'!$E$62</definedName>
    <definedName name="Cnap_ammoniac">'[1]C &amp; CR total'!$E$103</definedName>
    <definedName name="Cnap_anthracène">'[1]C &amp; CR total'!$E$45</definedName>
    <definedName name="Cnap_ar_C10C12">'[1]C &amp; CR total'!$E$68</definedName>
    <definedName name="Cnap_ar_C12C16">'[1]C &amp; CR total'!$E$69</definedName>
    <definedName name="Cnap_ar_C16C21">'[1]C &amp; CR total'!$E$70</definedName>
    <definedName name="Cnap_ar_C21C35">'[1]C &amp; CR total'!$E$71</definedName>
    <definedName name="Cnap_ar_C8C10">'[1]C &amp; CR total'!$E$67</definedName>
    <definedName name="Cnap_AsIII">'[1]C &amp; CR total'!$E$16</definedName>
    <definedName name="Cnap_AsV">'[1]C &amp; CR total'!$E$17</definedName>
    <definedName name="Cnap_B">'[1]C &amp; CR total'!$E$20</definedName>
    <definedName name="Cnap_Ba">'[1]C &amp; CR total'!$E$18</definedName>
    <definedName name="Cnap_BaP">'[1]C &amp; CR total'!$E$50</definedName>
    <definedName name="Cnap_Be">'[1]C &amp; CR total'!$E$19</definedName>
    <definedName name="Cnap_BEHP">'[1]C &amp; CR total'!$E$131</definedName>
    <definedName name="Cnap_benzène">'[1]C &amp; CR total'!$E$73</definedName>
    <definedName name="Cnap_benzo_a">'[1]C &amp; CR total'!$E$49</definedName>
    <definedName name="Cnap_benzo_b">'[1]C &amp; CR total'!$E$46</definedName>
    <definedName name="Cnap_benzo_ghi">'[1]C &amp; CR total'!$E$47</definedName>
    <definedName name="Cnap_benzo_k">'[1]C &amp; CR total'!$E$48</definedName>
    <definedName name="Cnap_bHCH">'[1]C &amp; CR total'!$E$123</definedName>
    <definedName name="Cnap_biphényl">'[1]C &amp; CR total'!$E$104</definedName>
    <definedName name="Cnap_butanol">'[1]C &amp; CR total'!$E$105</definedName>
    <definedName name="Cnap_CCl4">'[1]C &amp; CR total'!$E$93</definedName>
    <definedName name="Cnap_Cd">'[1]C &amp; CR total'!$E$21</definedName>
    <definedName name="Cnap_chl_de_méthylène">'[1]C &amp; CR total'!$E$81</definedName>
    <definedName name="Cnap_chlordane">'[1]C &amp; CR total'!$E$106</definedName>
    <definedName name="Cnap_chloroforme">'[1]C &amp; CR total'!$E$80</definedName>
    <definedName name="Cnap_chrysène">'[1]C &amp; CR total'!$E$51</definedName>
    <definedName name="Cnap_CN">'[1]C &amp; CR total'!$E$27</definedName>
    <definedName name="Cnap_Co">'[1]C &amp; CR total'!$E$25</definedName>
    <definedName name="Cnap_Cr_tot">'[1]C &amp; CR total'!$E$24</definedName>
    <definedName name="Cnap_CrIII">'[1]C &amp; CR total'!$E$22</definedName>
    <definedName name="Cnap_CrVI">'[1]C &amp; CR total'!$E$23</definedName>
    <definedName name="Cnap_CS2">'[1]C &amp; CR total'!$E$116</definedName>
    <definedName name="Cnap_Cu">'[1]C &amp; CR total'!$E$26</definedName>
    <definedName name="Cnap_cumène">'[1]C &amp; CR total'!$E$75</definedName>
    <definedName name="Cnap_CVM">'[1]C &amp; CR total'!$E$82</definedName>
    <definedName name="Cnap_cyclohexane">'[1]C &amp; CR total'!$E$110</definedName>
    <definedName name="Cnap_DCA11">'[1]C &amp; CR total'!$E$85</definedName>
    <definedName name="Cnap_DCA12">'[1]C &amp; CR total'!$E$86</definedName>
    <definedName name="Cnap_DCB12">'[1]C &amp; CR total'!$E$83</definedName>
    <definedName name="Cnap_DCB14">'[1]C &amp; CR total'!$E$84</definedName>
    <definedName name="Cnap_DCE11">'[1]C &amp; CR total'!$E$87</definedName>
    <definedName name="Cnap_DCE12cis">'[1]C &amp; CR total'!$E$88</definedName>
    <definedName name="Cnap_DCE12trans">'[1]C &amp; CR total'!$E$89</definedName>
    <definedName name="Cnap_DCPa12">'[1]C &amp; CR total'!$E$90</definedName>
    <definedName name="Cnap_DDD">'[1]C &amp; CR total'!$E$111</definedName>
    <definedName name="Cnap_DDE">'[1]C &amp; CR total'!$E$112</definedName>
    <definedName name="Cnap_DDT">'[1]C &amp; CR total'!$E$113</definedName>
    <definedName name="Cnap_dibenzo">'[1]C &amp; CR total'!$E$52</definedName>
    <definedName name="Cnap_dioxane">'[1]C &amp; CR total'!$E$114</definedName>
    <definedName name="Cnap_dioxines">'[1]C &amp; CR total'!$E$115</definedName>
    <definedName name="Cnap_éthylbenz">'[1]C &amp; CR total'!$E$74</definedName>
    <definedName name="Cnap_Ethylène_glycol">'[1]C &amp; CR total'!$E$117</definedName>
    <definedName name="Cnap_F">'[1]C &amp; CR total'!$E$29</definedName>
    <definedName name="Cnap_fluoranth">'[1]C &amp; CR total'!$E$53</definedName>
    <definedName name="Cnap_fluorène">'[1]C &amp; CR total'!$E$54</definedName>
    <definedName name="Cnap_formol">'[1]C &amp; CR total'!$E$118</definedName>
    <definedName name="Cnap_gHCH">'[1]C &amp; CR total'!$E$124</definedName>
    <definedName name="Cnap_HCH">'[1]C &amp; CR total'!$E$121</definedName>
    <definedName name="Cnap_HCN">'[1]C &amp; CR total'!$E$102</definedName>
    <definedName name="Cnap_heptachlore">'[1]C &amp; CR total'!$E$119</definedName>
    <definedName name="Cnap_hexachlorobenzene">'[1]C &amp; CR total'!$E$120</definedName>
    <definedName name="Cnap_Hg">'[1]C &amp; CR total'!$E$31</definedName>
    <definedName name="Cnap_indéno">'[1]C &amp; CR total'!$E$55</definedName>
    <definedName name="Cnap_MCB">'[1]C &amp; CR total'!$E$79</definedName>
    <definedName name="Cnap_mcrésol">'[1]C &amp; CR total'!$E$108</definedName>
    <definedName name="Cnap_MEK">'[1]C &amp; CR total'!$E$126</definedName>
    <definedName name="Cnap_méthanol">'[1]C &amp; CR total'!$E$125</definedName>
    <definedName name="Cnap_MIBK">'[1]C &amp; CR total'!$E$127</definedName>
    <definedName name="Cnap_Mn">'[1]C &amp; CR total'!$E$30</definedName>
    <definedName name="Cnap_Mo">'[1]C &amp; CR total'!$E$32</definedName>
    <definedName name="Cnap_MTBE">'[1]C &amp; CR total'!$E$128</definedName>
    <definedName name="Cnap_naphtalène">'[1]C &amp; CR total'!$E$56</definedName>
    <definedName name="Cnap_Ni">'[1]C &amp; CR total'!$E$33</definedName>
    <definedName name="Cnap_NO2">'[1]C &amp; CR total'!$E$35</definedName>
    <definedName name="Cnap_NO3">'[1]C &amp; CR total'!$E$34</definedName>
    <definedName name="Cnap_ocrésol">'[1]C &amp; CR total'!$E$107</definedName>
    <definedName name="Cnap_Pb">'[1]C &amp; CR total'!$E$36</definedName>
    <definedName name="Cnap_PCB">'[1]C &amp; CR total'!$E$129</definedName>
    <definedName name="Cnap_PCE">'[1]C &amp; CR total'!$E$92</definedName>
    <definedName name="Cnap_pcrésol">'[1]C &amp; CR total'!$E$109</definedName>
    <definedName name="Cnap_phénanth">'[1]C &amp; CR total'!$E$57</definedName>
    <definedName name="Cnap_phénol">'[1]C &amp; CR total'!$E$130</definedName>
    <definedName name="Cnap_pyrène">'[1]C &amp; CR total'!$E$58</definedName>
    <definedName name="Cnap_Sb">'[1]C &amp; CR total'!$E$14</definedName>
    <definedName name="Cnap_Se">'[1]C &amp; CR total'!$E$37</definedName>
    <definedName name="Cnap_Sn">'[1]C &amp; CR total'!$E$28</definedName>
    <definedName name="Cnap_Sr">'[1]C &amp; CR total'!$E$38</definedName>
    <definedName name="Cnap_styrène">'[1]C &amp; CR total'!$E$132</definedName>
    <definedName name="Cnap_TCA111">'[1]C &amp; CR total'!$E$96</definedName>
    <definedName name="Cnap_TCA112">'[1]C &amp; CR total'!$E$97</definedName>
    <definedName name="Cnap_TCB123">'[1]C &amp; CR total'!$E$94</definedName>
    <definedName name="Cnap_TCB124">'[1]C &amp; CR total'!$E$95</definedName>
    <definedName name="Cnap_TCE">'[1]C &amp; CR total'!$E$98</definedName>
    <definedName name="Cnap_TCFM">'[1]C &amp; CR total'!$E$99</definedName>
    <definedName name="Cnap_toluène">'[1]C &amp; CR total'!$E$76</definedName>
    <definedName name="Cnap_U">'[1]C &amp; CR total'!$E$39</definedName>
    <definedName name="Cnap_V2O5">'[1]C &amp; CR total'!$E$40</definedName>
    <definedName name="Cnap_xylènes">'[1]C &amp; CR total'!$E$77</definedName>
    <definedName name="Cnap_Zn">'[1]C &amp; CR total'!$E$41</definedName>
    <definedName name="Csol_Ag">'[1]C &amp; CR total'!$D$15</definedName>
    <definedName name="Csol_Al">'[1]C &amp; CR total'!$D$13</definedName>
    <definedName name="Csol_AsIII">'[1]C &amp; CR total'!$D$16</definedName>
    <definedName name="Csol_AsV">'[1]C &amp; CR total'!$D$17</definedName>
    <definedName name="Csol_B">'[1]C &amp; CR total'!$D$20</definedName>
    <definedName name="Csol_Ba">'[1]C &amp; CR total'!$D$18</definedName>
    <definedName name="Csol_Be">'[1]C &amp; CR total'!$D$19</definedName>
    <definedName name="Csol_Cd">'[1]C &amp; CR total'!$D$21</definedName>
    <definedName name="Csol_CN">'[1]C &amp; CR total'!$D$27</definedName>
    <definedName name="Csol_Co">'[1]C &amp; CR total'!$D$25</definedName>
    <definedName name="Csol_Cr_tot">'[1]C &amp; CR total'!$D$24</definedName>
    <definedName name="Csol_CrIII">'[1]C &amp; CR total'!$D$22</definedName>
    <definedName name="Csol_CrVI">'[1]C &amp; CR total'!$D$23</definedName>
    <definedName name="Csol_Cu">'[1]C &amp; CR total'!$D$26</definedName>
    <definedName name="Csol_F">'[1]C &amp; CR total'!$D$29</definedName>
    <definedName name="Csol_Mn">'[1]C &amp; CR total'!$D$30</definedName>
    <definedName name="Csol_Mo">'[1]C &amp; CR total'!$D$32</definedName>
    <definedName name="Csol_Ni">'[1]C &amp; CR total'!$D$33</definedName>
    <definedName name="Csol_NO2">'[1]C &amp; CR total'!$D$35</definedName>
    <definedName name="Csol_NO3">'[1]C &amp; CR total'!$D$34</definedName>
    <definedName name="Csol_Pb">'[1]C &amp; CR total'!$D$36</definedName>
    <definedName name="Csol_Sb">'[1]C &amp; CR total'!$D$14</definedName>
    <definedName name="Csol_Se">'[1]C &amp; CR total'!$D$37</definedName>
    <definedName name="Csol_Sn">'[1]C &amp; CR total'!$D$28</definedName>
    <definedName name="Csol_Sr">'[1]C &amp; CR total'!$D$38</definedName>
    <definedName name="Csol_U">'[1]C &amp; CR total'!$D$39</definedName>
    <definedName name="Csol_V2O5">'[1]C &amp; CR total'!$D$40</definedName>
    <definedName name="Csol_Zn">'[1]C &amp; CR total'!$D$41</definedName>
    <definedName name="Deff_sol_1122PCA">'[1]Phy-chi'!$F$169</definedName>
    <definedName name="Deff_sol_acénaphtène">'[1]Phy-chi'!$F$72</definedName>
    <definedName name="Deff_sol_acénaphtylène">'[1]Phy-chi'!$F$74</definedName>
    <definedName name="Deff_sol_acétone">'[1]Phy-chi'!$F$188</definedName>
    <definedName name="Deff_sol_aHCH">'[1]Phy-chi'!$F$230</definedName>
    <definedName name="Deff_sol_aliph_C10C12">'[1]Phy-chi'!$F$112</definedName>
    <definedName name="Deff_sol_aliph_C12C16">'[1]Phy-chi'!$F$114</definedName>
    <definedName name="Deff_sol_aliph_C5C6">'[1]Phy-chi'!$F$106</definedName>
    <definedName name="Deff_sol_aliph_C6C8">'[1]Phy-chi'!$F$108</definedName>
    <definedName name="Deff_sol_aliph_C8C10">'[1]Phy-chi'!$F$110</definedName>
    <definedName name="Deff_sol_ammoniac">'[1]Phy-chi'!$F$192</definedName>
    <definedName name="Deff_sol_anthracène">'[1]Phy-chi'!$F$76</definedName>
    <definedName name="Deff_sol_ar_C10C12">'[1]Phy-chi'!$F$123</definedName>
    <definedName name="Deff_sol_ar_C12C16">'[1]Phy-chi'!$F$125</definedName>
    <definedName name="Deff_sol_ar_C8C10">'[1]Phy-chi'!$F$121</definedName>
    <definedName name="Deff_sol_BaP">'[1]Phy-chi'!$F$86</definedName>
    <definedName name="Deff_sol_BEHP">'[1]Phy-chi'!$F$248</definedName>
    <definedName name="Deff_sol_benzène">'[1]Phy-chi'!$F$133</definedName>
    <definedName name="Deff_sol_benzo_a">'[1]Phy-chi'!$F$84</definedName>
    <definedName name="Deff_sol_benzo_b">'[1]Phy-chi'!$F$78</definedName>
    <definedName name="Deff_sol_benzo_ghi">'[1]Phy-chi'!$F$80</definedName>
    <definedName name="Deff_sol_benzo_k">'[1]Phy-chi'!$F$82</definedName>
    <definedName name="Deff_sol_bHCH">'[1]Phy-chi'!$F$232</definedName>
    <definedName name="Deff_sol_biphényl">'[1]Phy-chi'!$F$194</definedName>
    <definedName name="Deff_sol_butanol">'[1]Phy-chi'!$F$196</definedName>
    <definedName name="Deff_sol_CCl4">'[1]Phy-chi'!$F$173</definedName>
    <definedName name="Deff_sol_chl_de_méthylène">'[1]Phy-chi'!$F$149</definedName>
    <definedName name="Deff_sol_chlordane">'[1]Phy-chi'!$F$198</definedName>
    <definedName name="Deff_sol_chloroforme">'[1]Phy-chi'!$F$147</definedName>
    <definedName name="Deff_sol_chrysène">'[1]Phy-chi'!$F$88</definedName>
    <definedName name="Deff_sol_CS2">'[1]Phy-chi'!$F$218</definedName>
    <definedName name="Deff_sol_cumène">'[1]Phy-chi'!$F$137</definedName>
    <definedName name="Deff_sol_CVM">'[1]Phy-chi'!$F$151</definedName>
    <definedName name="Deff_sol_cyclohexane">'[1]Phy-chi'!$F$206</definedName>
    <definedName name="Deff_sol_DCA11">'[1]Phy-chi'!$F$157</definedName>
    <definedName name="Deff_sol_DCA12">'[1]Phy-chi'!$F$159</definedName>
    <definedName name="Deff_sol_DCB12">'[1]Phy-chi'!$F$153</definedName>
    <definedName name="Deff_sol_DCB14">'[1]Phy-chi'!$F$155</definedName>
    <definedName name="Deff_sol_DCE11">'[1]Phy-chi'!$F$161</definedName>
    <definedName name="Deff_sol_DCE12cis">'[1]Phy-chi'!$F$163</definedName>
    <definedName name="Deff_sol_DCE12trans">'[1]Phy-chi'!$F$165</definedName>
    <definedName name="Deff_sol_DCPa12">'[1]Phy-chi'!$F$167</definedName>
    <definedName name="Deff_sol_DDD">'[1]Phy-chi'!$F$208</definedName>
    <definedName name="Deff_sol_DDE">'[1]Phy-chi'!$F$210</definedName>
    <definedName name="Deff_sol_DDT">'[1]Phy-chi'!$F$212</definedName>
    <definedName name="Deff_sol_dibenzo">'[1]Phy-chi'!$F$90</definedName>
    <definedName name="Deff_sol_dioxane">'[1]Phy-chi'!$F$214</definedName>
    <definedName name="Deff_sol_dioxines">'[1]Phy-chi'!$F$216</definedName>
    <definedName name="Deff_sol_éthylbenz">'[1]Phy-chi'!$F$135</definedName>
    <definedName name="Deff_sol_Ethylène_glycol">'[1]Phy-chi'!$F$220</definedName>
    <definedName name="Deff_sol_fluoranth">'[1]Phy-chi'!$F$92</definedName>
    <definedName name="Deff_sol_fluorène">'[1]Phy-chi'!$F$94</definedName>
    <definedName name="Deff_sol_formol">'[1]Phy-chi'!$F$222</definedName>
    <definedName name="Deff_sol_gHCH">'[1]Phy-chi'!$F$234</definedName>
    <definedName name="Deff_sol_HCH">'[1]Phy-chi'!$F$228</definedName>
    <definedName name="Deff_sol_HCN">'[1]Phy-chi'!$F$190</definedName>
    <definedName name="Deff_sol_heptachlore">'[1]Phy-chi'!$F$224</definedName>
    <definedName name="Deff_sol_hexachlorobenzene">'[1]Phy-chi'!$F$226</definedName>
    <definedName name="Deff_sol_Hg">'[1]Phy-chi'!$F$41</definedName>
    <definedName name="Deff_sol_indéno">'[1]Phy-chi'!$F$96</definedName>
    <definedName name="Deff_sol_MCB">'[1]Phy-chi'!$F$145</definedName>
    <definedName name="Deff_sol_mcrésol">'[1]Phy-chi'!$F$202</definedName>
    <definedName name="Deff_sol_MEK">'[1]Phy-chi'!$F$238</definedName>
    <definedName name="Deff_sol_méthanol">'[1]Phy-chi'!$F$236</definedName>
    <definedName name="Deff_sol_MIBK">'[1]Phy-chi'!$F$240</definedName>
    <definedName name="Deff_sol_MTBE">'[1]Phy-chi'!$F$242</definedName>
    <definedName name="Deff_sol_naphtalène">'[1]Phy-chi'!$F$98</definedName>
    <definedName name="Deff_sol_ocrésol">'[1]Phy-chi'!$F$200</definedName>
    <definedName name="Deff_sol_PCB">'[1]Phy-chi'!$F$244</definedName>
    <definedName name="Deff_sol_PCE">'[1]Phy-chi'!$F$171</definedName>
    <definedName name="Deff_sol_pcrésol">'[1]Phy-chi'!$F$204</definedName>
    <definedName name="Deff_sol_phénanth">'[1]Phy-chi'!$F$100</definedName>
    <definedName name="Deff_sol_phénol">'[1]Phy-chi'!$F$246</definedName>
    <definedName name="Deff_sol_pyrène">'[1]Phy-chi'!$F$102</definedName>
    <definedName name="Deff_sol_styrène">'[1]Phy-chi'!$F$250</definedName>
    <definedName name="Deff_sol_TCA111">'[1]Phy-chi'!$F$179</definedName>
    <definedName name="Deff_sol_TCA112">'[1]Phy-chi'!$F$181</definedName>
    <definedName name="Deff_sol_TCE">'[1]Phy-chi'!$F$183</definedName>
    <definedName name="Deff_sol_TCFM">'[1]Phy-chi'!$F$185</definedName>
    <definedName name="Deff_sol_toluène">'[1]Phy-chi'!$F$139</definedName>
    <definedName name="Deff_sol_xylènes">'[1]Phy-chi'!$F$141</definedName>
    <definedName name="Dens">[1]Param_calc!$C$33</definedName>
    <definedName name="Ep_dal_sol_rdc">[1]Param_calc!$C$19</definedName>
    <definedName name="foc_int">[1]Param_calc!$C$25</definedName>
    <definedName name="H_1122PCA">'[1]Phy-chi'!$C$169</definedName>
    <definedName name="H_acénaphtène">'[1]Phy-chi'!$C$72</definedName>
    <definedName name="H_acénaphtylène">'[1]Phy-chi'!$C$74</definedName>
    <definedName name="H_acétone">'[1]Phy-chi'!$C$188</definedName>
    <definedName name="H_aHCH">'[1]Phy-chi'!$C$230</definedName>
    <definedName name="H_aliph_C10C12">'[1]Phy-chi'!$C$112</definedName>
    <definedName name="H_aliph_C12C16">'[1]Phy-chi'!$C$114</definedName>
    <definedName name="H_aliph_C5C6">'[1]Phy-chi'!$C$106</definedName>
    <definedName name="H_aliph_C6C8">'[1]Phy-chi'!$C$108</definedName>
    <definedName name="H_aliph_C8C10">'[1]Phy-chi'!$C$110</definedName>
    <definedName name="H_ammoniac">'[1]Phy-chi'!$C$192</definedName>
    <definedName name="H_anthracène">'[1]Phy-chi'!$C$76</definedName>
    <definedName name="H_ar_C10C12">'[1]Phy-chi'!$C$123</definedName>
    <definedName name="H_ar_C12C16">'[1]Phy-chi'!$C$125</definedName>
    <definedName name="H_ar_C8C10">'[1]Phy-chi'!$C$121</definedName>
    <definedName name="H_BaP">'[1]Phy-chi'!$C$86</definedName>
    <definedName name="H_BEHP">'[1]Phy-chi'!$C$248</definedName>
    <definedName name="H_benzène">'[1]Phy-chi'!$C$133</definedName>
    <definedName name="H_benzo_a">'[1]Phy-chi'!$C$84</definedName>
    <definedName name="H_benzo_b">'[1]Phy-chi'!$C$78</definedName>
    <definedName name="H_benzo_ghi">'[1]Phy-chi'!$C$80</definedName>
    <definedName name="H_benzo_k">'[1]Phy-chi'!$C$82</definedName>
    <definedName name="H_bHCH">'[1]Phy-chi'!$C$232</definedName>
    <definedName name="H_biphényl">'[1]Phy-chi'!$C$194</definedName>
    <definedName name="H_butanol">'[1]Phy-chi'!$C$196</definedName>
    <definedName name="H_CCl4">'[1]Phy-chi'!$C$173</definedName>
    <definedName name="H_chl_de_méthylène">'[1]Phy-chi'!$C$149</definedName>
    <definedName name="H_chlordane">'[1]Phy-chi'!$C$198</definedName>
    <definedName name="H_chloroforme">'[1]Phy-chi'!$C$147</definedName>
    <definedName name="H_chrysène">'[1]Phy-chi'!$C$88</definedName>
    <definedName name="H_CS2">'[1]Phy-chi'!$C$218</definedName>
    <definedName name="H_cumène">'[1]Phy-chi'!$C$137</definedName>
    <definedName name="H_CVM">'[1]Phy-chi'!$C$151</definedName>
    <definedName name="H_cyclohexane">'[1]Phy-chi'!$C$206</definedName>
    <definedName name="H_DCA11">'[1]Phy-chi'!$C$157</definedName>
    <definedName name="H_DCA12">'[1]Phy-chi'!$C$159</definedName>
    <definedName name="H_DCB12">'[1]Phy-chi'!$C$153</definedName>
    <definedName name="H_DCB14">'[1]Phy-chi'!$C$155</definedName>
    <definedName name="H_DCE11">'[1]Phy-chi'!$C$161</definedName>
    <definedName name="H_DCE12cis">'[1]Phy-chi'!$C$163</definedName>
    <definedName name="H_DCE12trans">'[1]Phy-chi'!$C$165</definedName>
    <definedName name="H_DCPa12">'[1]Phy-chi'!$C$167</definedName>
    <definedName name="H_DDD">'[1]Phy-chi'!$C$208</definedName>
    <definedName name="H_DDE">'[1]Phy-chi'!$C$210</definedName>
    <definedName name="H_DDT">'[1]Phy-chi'!$C$212</definedName>
    <definedName name="H_dibenzo">'[1]Phy-chi'!$C$90</definedName>
    <definedName name="H_dioxane">'[1]Phy-chi'!$C$214</definedName>
    <definedName name="H_dioxines">'[1]Phy-chi'!$C$216</definedName>
    <definedName name="H_éthylbenz">'[1]Phy-chi'!$C$135</definedName>
    <definedName name="H_Ethylène_glycol">'[1]Phy-chi'!$C$220</definedName>
    <definedName name="H_fluoranth">'[1]Phy-chi'!$C$92</definedName>
    <definedName name="H_fluorène">'[1]Phy-chi'!$C$94</definedName>
    <definedName name="H_formol">'[1]Phy-chi'!$C$222</definedName>
    <definedName name="H_gHCH">'[1]Phy-chi'!$C$234</definedName>
    <definedName name="H_HCH">'[1]Phy-chi'!$C$228</definedName>
    <definedName name="H_HCN">'[1]Phy-chi'!$C$190</definedName>
    <definedName name="H_heptachlore">'[1]Phy-chi'!$C$224</definedName>
    <definedName name="H_hexachlorobenzene">'[1]Phy-chi'!$C$226</definedName>
    <definedName name="H_Hg">'[1]Phy-chi'!$C$41</definedName>
    <definedName name="H_indéno">'[1]Phy-chi'!$C$96</definedName>
    <definedName name="H_MCB">'[1]Phy-chi'!$C$145</definedName>
    <definedName name="H_mcrésol">'[1]Phy-chi'!$C$202</definedName>
    <definedName name="H_MEK">'[1]Phy-chi'!$C$238</definedName>
    <definedName name="H_méthanol">'[1]Phy-chi'!$C$236</definedName>
    <definedName name="H_MIBK">'[1]Phy-chi'!$C$240</definedName>
    <definedName name="H_MTBE">'[1]Phy-chi'!$C$242</definedName>
    <definedName name="H_naphtalène">'[1]Phy-chi'!$C$98</definedName>
    <definedName name="H_ocrésol">'[1]Phy-chi'!$C$200</definedName>
    <definedName name="H_PCB">'[1]Phy-chi'!$C$244</definedName>
    <definedName name="H_PCE">'[1]Phy-chi'!$C$171</definedName>
    <definedName name="H_pcrésol">'[1]Phy-chi'!$C$204</definedName>
    <definedName name="H_phénanth">'[1]Phy-chi'!$C$100</definedName>
    <definedName name="H_phénol">'[1]Phy-chi'!$C$246</definedName>
    <definedName name="H_pyrène">'[1]Phy-chi'!$C$102</definedName>
    <definedName name="H_styrène">'[1]Phy-chi'!$C$250</definedName>
    <definedName name="H_TCA111">'[1]Phy-chi'!$C$179</definedName>
    <definedName name="H_TCA112">'[1]Phy-chi'!$C$181</definedName>
    <definedName name="H_TCE">'[1]Phy-chi'!$C$183</definedName>
    <definedName name="H_TCFM">'[1]Phy-chi'!$C$185</definedName>
    <definedName name="H_toluène">'[1]Phy-chi'!$C$139</definedName>
    <definedName name="H_xylènes">'[1]Phy-chi'!$C$141</definedName>
    <definedName name="_xlnm.Print_Titles" localSheetId="0">'Résultats gaz_GS&amp;AA'!$B:$E</definedName>
    <definedName name="Koc_1122PCA">'[1]Phy-chi'!$T$169</definedName>
    <definedName name="Koc_acénaphtène">'[1]Phy-chi'!$T$72</definedName>
    <definedName name="Koc_acénaphtylène">'[1]Phy-chi'!$T$74</definedName>
    <definedName name="Koc_acétone">'[1]Phy-chi'!$T$188</definedName>
    <definedName name="Koc_aHCH">'[1]Phy-chi'!$T$230</definedName>
    <definedName name="Koc_aliph_C10C12">'[1]Phy-chi'!$T$112</definedName>
    <definedName name="Koc_aliph_C12C16">'[1]Phy-chi'!$T$114</definedName>
    <definedName name="Koc_aliph_C5C6">'[1]Phy-chi'!$T$106</definedName>
    <definedName name="Koc_aliph_C6C8">'[1]Phy-chi'!$T$108</definedName>
    <definedName name="Koc_aliph_C8C10">'[1]Phy-chi'!$T$110</definedName>
    <definedName name="Koc_ammoniac">'[1]Phy-chi'!$T$192</definedName>
    <definedName name="Koc_anthracène">'[1]Phy-chi'!$T$76</definedName>
    <definedName name="Koc_ar_C10C12">'[1]Phy-chi'!$T$123</definedName>
    <definedName name="Koc_ar_C12C16">'[1]Phy-chi'!$T$125</definedName>
    <definedName name="Koc_ar_C8C10">'[1]Phy-chi'!$T$121</definedName>
    <definedName name="Koc_BaP">'[1]Phy-chi'!$T$86</definedName>
    <definedName name="Koc_BEHP">'[1]Phy-chi'!$T$248</definedName>
    <definedName name="Koc_benzène">'[1]Phy-chi'!$T$133</definedName>
    <definedName name="Koc_benzo_a">'[1]Phy-chi'!$T$84</definedName>
    <definedName name="Koc_benzo_b">'[1]Phy-chi'!$T$78</definedName>
    <definedName name="Koc_benzo_ghi">'[1]Phy-chi'!$T$80</definedName>
    <definedName name="Koc_benzo_k">'[1]Phy-chi'!$T$82</definedName>
    <definedName name="Koc_bHCH">'[1]Phy-chi'!$T$232</definedName>
    <definedName name="Koc_biphényl">'[1]Phy-chi'!$T$194</definedName>
    <definedName name="Koc_butanol">'[1]Phy-chi'!$T$196</definedName>
    <definedName name="Koc_CCl4">'[1]Phy-chi'!$T$173</definedName>
    <definedName name="Koc_chl_de_méthylène">'[1]Phy-chi'!$T$149</definedName>
    <definedName name="Koc_chlordane">'[1]Phy-chi'!$T$198</definedName>
    <definedName name="Koc_chloroforme">'[1]Phy-chi'!$T$147</definedName>
    <definedName name="Koc_chrysène">'[1]Phy-chi'!$T$88</definedName>
    <definedName name="Koc_CS2">'[1]Phy-chi'!$T$218</definedName>
    <definedName name="Koc_cumène">'[1]Phy-chi'!$T$137</definedName>
    <definedName name="Koc_CVM">'[1]Phy-chi'!$T$151</definedName>
    <definedName name="Koc_cyclohexane">'[1]Phy-chi'!$T$206</definedName>
    <definedName name="Koc_DCA11">'[1]Phy-chi'!$T$157</definedName>
    <definedName name="Koc_DCA12">'[1]Phy-chi'!$T$159</definedName>
    <definedName name="Koc_DCB12">'[1]Phy-chi'!$T$153</definedName>
    <definedName name="Koc_DCB14">'[1]Phy-chi'!$T$155</definedName>
    <definedName name="Koc_DCE11">'[1]Phy-chi'!$T$161</definedName>
    <definedName name="Koc_DCE12cis">'[1]Phy-chi'!$T$163</definedName>
    <definedName name="Koc_DCE12trans">'[1]Phy-chi'!$T$165</definedName>
    <definedName name="Koc_DCPa12">'[1]Phy-chi'!$T$167</definedName>
    <definedName name="Koc_DDD">'[1]Phy-chi'!$T$208</definedName>
    <definedName name="Koc_DDE">'[1]Phy-chi'!$T$210</definedName>
    <definedName name="Koc_DDT">'[1]Phy-chi'!$T$212</definedName>
    <definedName name="Koc_dibenzo">'[1]Phy-chi'!$T$90</definedName>
    <definedName name="Koc_dioxane">'[1]Phy-chi'!$T$214</definedName>
    <definedName name="Koc_dioxines">'[1]Phy-chi'!$T$216</definedName>
    <definedName name="Koc_éthylbenz">'[1]Phy-chi'!$T$135</definedName>
    <definedName name="Koc_Ethylène_glycol">'[1]Phy-chi'!$T$220</definedName>
    <definedName name="Koc_fluoranth">'[1]Phy-chi'!$T$92</definedName>
    <definedName name="Koc_fluorène">'[1]Phy-chi'!$T$94</definedName>
    <definedName name="Koc_formol">'[1]Phy-chi'!$T$222</definedName>
    <definedName name="Koc_gHCH">'[1]Phy-chi'!$T$234</definedName>
    <definedName name="Koc_HCH">'[1]Phy-chi'!$T$228</definedName>
    <definedName name="Koc_HCN">'[1]Phy-chi'!$T$190</definedName>
    <definedName name="Koc_heptachlore">'[1]Phy-chi'!$T$224</definedName>
    <definedName name="Koc_hexachlorobenzene">'[1]Phy-chi'!$T$226</definedName>
    <definedName name="Koc_Hg">'[1]Phy-chi'!$T$41</definedName>
    <definedName name="Koc_indéno">'[1]Phy-chi'!$T$96</definedName>
    <definedName name="Koc_MCB">'[1]Phy-chi'!$T$145</definedName>
    <definedName name="Koc_mcrésol">'[1]Phy-chi'!$T$202</definedName>
    <definedName name="Koc_MEK">'[1]Phy-chi'!$T$238</definedName>
    <definedName name="Koc_méthanol">'[1]Phy-chi'!$T$236</definedName>
    <definedName name="Koc_MIBK">'[1]Phy-chi'!$T$240</definedName>
    <definedName name="Koc_MTBE">'[1]Phy-chi'!$T$242</definedName>
    <definedName name="Koc_naphtalène">'[1]Phy-chi'!$T$98</definedName>
    <definedName name="Koc_ocrésol">'[1]Phy-chi'!$T$200</definedName>
    <definedName name="Koc_PCB">'[1]Phy-chi'!$T$244</definedName>
    <definedName name="Koc_PCE">'[1]Phy-chi'!$T$171</definedName>
    <definedName name="Koc_pcrésol">'[1]Phy-chi'!$T$204</definedName>
    <definedName name="Koc_phénanth">'[1]Phy-chi'!$T$100</definedName>
    <definedName name="Koc_phénol">'[1]Phy-chi'!$T$246</definedName>
    <definedName name="Koc_pyrène">'[1]Phy-chi'!$T$102</definedName>
    <definedName name="Koc_styrène">'[1]Phy-chi'!$T$250</definedName>
    <definedName name="Koc_TCA111">'[1]Phy-chi'!$T$179</definedName>
    <definedName name="Koc_TCA112">'[1]Phy-chi'!$T$181</definedName>
    <definedName name="Koc_TCE">'[1]Phy-chi'!$T$183</definedName>
    <definedName name="Koc_TCFM">'[1]Phy-chi'!$T$185</definedName>
    <definedName name="Koc_toluène">'[1]Phy-chi'!$T$139</definedName>
    <definedName name="Koc_xylènes">'[1]Phy-chi'!$T$141</definedName>
    <definedName name="Lar">[1]Param_calc!$C$16</definedName>
    <definedName name="Long">[1]Param_calc!$C$15</definedName>
    <definedName name="Oas_int">[1]Param_calc!$C$22</definedName>
    <definedName name="Oes_int">[1]Param_calc!$C$23</definedName>
    <definedName name="Prof_gaz">[1]Param_calc!$C$30</definedName>
    <definedName name="Prof_nap">[1]Param_calc!$C$29</definedName>
    <definedName name="Prof_sol">[1]Param_calc!$C$28</definedName>
    <definedName name="Qbat">[1]Param_calc!$C$35</definedName>
    <definedName name="Qsol_rdc">[1]Param_calc!$C$36</definedName>
    <definedName name="S_1122PCA">'[1]Phy-chi'!$B$169</definedName>
    <definedName name="S_acénaphtène">'[1]Phy-chi'!$B$72</definedName>
    <definedName name="S_acénaphtylène">'[1]Phy-chi'!$B$74</definedName>
    <definedName name="S_acétone">'[1]Phy-chi'!$B$188</definedName>
    <definedName name="S_aHCH">'[1]Phy-chi'!$B$230</definedName>
    <definedName name="S_aliph_C10C12">'[1]Phy-chi'!$B$112</definedName>
    <definedName name="S_aliph_C12C16">'[1]Phy-chi'!$B$114</definedName>
    <definedName name="S_aliph_C5C6">'[1]Phy-chi'!$B$106</definedName>
    <definedName name="S_aliph_C6C8">'[1]Phy-chi'!$B$108</definedName>
    <definedName name="S_aliph_C8C10">'[1]Phy-chi'!$B$110</definedName>
    <definedName name="S_ammoniac">'[1]Phy-chi'!$B$192</definedName>
    <definedName name="S_anthracène">'[1]Phy-chi'!$B$76</definedName>
    <definedName name="S_ar_C10C12">'[1]Phy-chi'!$B$123</definedName>
    <definedName name="S_ar_C12C16">'[1]Phy-chi'!$B$125</definedName>
    <definedName name="S_ar_C8C10">'[1]Phy-chi'!$B$121</definedName>
    <definedName name="S_BaP">'[1]Phy-chi'!$B$86</definedName>
    <definedName name="S_BEHP">'[1]Phy-chi'!$B$248</definedName>
    <definedName name="S_benzène">'[1]Phy-chi'!$B$133</definedName>
    <definedName name="S_benzo_a">'[1]Phy-chi'!$B$84</definedName>
    <definedName name="S_benzo_b">'[1]Phy-chi'!$B$78</definedName>
    <definedName name="S_benzo_ghi">'[1]Phy-chi'!$B$80</definedName>
    <definedName name="S_benzo_k">'[1]Phy-chi'!$B$82</definedName>
    <definedName name="S_bHCH">'[1]Phy-chi'!$B$232</definedName>
    <definedName name="S_biphényl">'[1]Phy-chi'!$B$194</definedName>
    <definedName name="S_butanol">'[1]Phy-chi'!$B$196</definedName>
    <definedName name="S_CCl4">'[1]Phy-chi'!$B$173</definedName>
    <definedName name="S_chl_de_méthylène">'[1]Phy-chi'!$B$149</definedName>
    <definedName name="S_chlordane">'[1]Phy-chi'!$B$198</definedName>
    <definedName name="S_chloroforme">'[1]Phy-chi'!$B$147</definedName>
    <definedName name="S_chrysène">'[1]Phy-chi'!$B$88</definedName>
    <definedName name="S_CS2">'[1]Phy-chi'!$B$218</definedName>
    <definedName name="S_cumène">'[1]Phy-chi'!$B$137</definedName>
    <definedName name="S_CVM">'[1]Phy-chi'!$B$151</definedName>
    <definedName name="S_cyclohexane">'[1]Phy-chi'!$B$206</definedName>
    <definedName name="S_DCA11">'[1]Phy-chi'!$B$157</definedName>
    <definedName name="S_DCA12">'[1]Phy-chi'!$B$159</definedName>
    <definedName name="S_DCB12">'[1]Phy-chi'!$B$153</definedName>
    <definedName name="S_DCB14">'[1]Phy-chi'!$B$155</definedName>
    <definedName name="S_DCE11">'[1]Phy-chi'!$B$161</definedName>
    <definedName name="S_DCE12cis">'[1]Phy-chi'!$B$163</definedName>
    <definedName name="S_DCE12trans">'[1]Phy-chi'!$B$165</definedName>
    <definedName name="S_DCPa12">'[1]Phy-chi'!$B$167</definedName>
    <definedName name="S_DDD">'[1]Phy-chi'!$B$208</definedName>
    <definedName name="S_DDE">'[1]Phy-chi'!$B$210</definedName>
    <definedName name="S_DDT">'[1]Phy-chi'!$B$212</definedName>
    <definedName name="S_dibenzo">'[1]Phy-chi'!$B$90</definedName>
    <definedName name="S_dioxane">'[1]Phy-chi'!$B$214</definedName>
    <definedName name="S_dioxines">'[1]Phy-chi'!$B$216</definedName>
    <definedName name="S_éthylbenz">'[1]Phy-chi'!$B$135</definedName>
    <definedName name="S_Ethylène_glycol">'[1]Phy-chi'!$B$220</definedName>
    <definedName name="S_fluoranth">'[1]Phy-chi'!$B$92</definedName>
    <definedName name="S_fluorène">'[1]Phy-chi'!$B$94</definedName>
    <definedName name="S_formol">'[1]Phy-chi'!$B$222</definedName>
    <definedName name="S_gHCH">'[1]Phy-chi'!$B$234</definedName>
    <definedName name="S_HCH">'[1]Phy-chi'!$B$228</definedName>
    <definedName name="S_HCN">'[1]Phy-chi'!$B$190</definedName>
    <definedName name="S_heptachlore">'[1]Phy-chi'!$B$224</definedName>
    <definedName name="S_hexachlorobenzene">'[1]Phy-chi'!$B$226</definedName>
    <definedName name="S_Hg">'[1]Phy-chi'!$B$41</definedName>
    <definedName name="S_indéno">'[1]Phy-chi'!$B$96</definedName>
    <definedName name="S_MCB">'[1]Phy-chi'!$B$145</definedName>
    <definedName name="S_mcrésol">'[1]Phy-chi'!$B$202</definedName>
    <definedName name="S_MEK">'[1]Phy-chi'!$B$238</definedName>
    <definedName name="S_méthanol">'[1]Phy-chi'!$B$236</definedName>
    <definedName name="S_MIBK">'[1]Phy-chi'!$B$240</definedName>
    <definedName name="S_MTBE">'[1]Phy-chi'!$B$242</definedName>
    <definedName name="S_naphtalène">'[1]Phy-chi'!$B$98</definedName>
    <definedName name="S_ocrésol">'[1]Phy-chi'!$B$200</definedName>
    <definedName name="S_PCB">'[1]Phy-chi'!$B$244</definedName>
    <definedName name="S_PCE">'[1]Phy-chi'!$B$171</definedName>
    <definedName name="S_pcrésol">'[1]Phy-chi'!$B$204</definedName>
    <definedName name="S_phénanth">'[1]Phy-chi'!$B$100</definedName>
    <definedName name="S_phénol">'[1]Phy-chi'!$B$246</definedName>
    <definedName name="S_pyrène">'[1]Phy-chi'!$B$102</definedName>
    <definedName name="S_styrène">'[1]Phy-chi'!$B$250</definedName>
    <definedName name="S_TCA111">'[1]Phy-chi'!$B$179</definedName>
    <definedName name="S_TCA112">'[1]Phy-chi'!$B$181</definedName>
    <definedName name="S_TCE">'[1]Phy-chi'!$B$183</definedName>
    <definedName name="S_TCFM">'[1]Phy-chi'!$B$185</definedName>
    <definedName name="S_toluène">'[1]Phy-chi'!$B$139</definedName>
    <definedName name="S_xylènes">'[1]Phy-chi'!$B$141</definedName>
    <definedName name="_xlnm.Print_Area" localSheetId="0">'Résultats gaz_GS&amp;AA'!$B$5:$DW$35</definedName>
  </definedNames>
  <calcPr calcId="152511"/>
</workbook>
</file>

<file path=xl/calcChain.xml><?xml version="1.0" encoding="utf-8"?>
<calcChain xmlns="http://schemas.openxmlformats.org/spreadsheetml/2006/main">
  <c r="BH17" i="19" l="1"/>
  <c r="BH16" i="19"/>
  <c r="BH15" i="19"/>
  <c r="BH13" i="19"/>
  <c r="BH12" i="19"/>
  <c r="BE17" i="19"/>
  <c r="BE16" i="19"/>
  <c r="BE15" i="19"/>
  <c r="BE13" i="19"/>
  <c r="BE12" i="19"/>
  <c r="AP17" i="19"/>
  <c r="AP16" i="19"/>
  <c r="AP15" i="19"/>
  <c r="AP13" i="19"/>
  <c r="AP12" i="19"/>
  <c r="U34" i="14"/>
  <c r="DA17" i="19" l="1"/>
  <c r="DA16" i="19"/>
  <c r="DA15" i="19"/>
  <c r="DA13" i="19"/>
  <c r="DA12" i="19"/>
  <c r="CX17" i="19"/>
  <c r="CX16" i="19"/>
  <c r="CX15" i="19"/>
  <c r="CX13" i="19"/>
  <c r="CX12" i="19"/>
  <c r="CU17" i="19"/>
  <c r="CU16" i="19"/>
  <c r="CU15" i="19"/>
  <c r="CU13" i="19"/>
  <c r="CU12" i="19"/>
  <c r="CR17" i="19"/>
  <c r="CR16" i="19"/>
  <c r="CR15" i="19"/>
  <c r="CR13" i="19"/>
  <c r="CR12" i="19"/>
  <c r="CO17" i="19"/>
  <c r="CO16" i="19"/>
  <c r="CO15" i="19"/>
  <c r="CO13" i="19"/>
  <c r="CO12" i="19"/>
  <c r="CL17" i="19"/>
  <c r="CL16" i="19"/>
  <c r="CL15" i="19"/>
  <c r="CL13" i="19"/>
  <c r="CL12" i="19"/>
  <c r="CI17" i="19"/>
  <c r="CI16" i="19"/>
  <c r="CI15" i="19"/>
  <c r="CI13" i="19"/>
  <c r="CI12" i="19"/>
  <c r="CF17" i="19"/>
  <c r="CF16" i="19"/>
  <c r="CF15" i="19"/>
  <c r="CF13" i="19"/>
  <c r="CF12" i="19"/>
  <c r="CC17" i="19"/>
  <c r="CC16" i="19"/>
  <c r="CC15" i="19"/>
  <c r="CC13" i="19"/>
  <c r="CC12" i="19"/>
  <c r="BZ17" i="19"/>
  <c r="BZ16" i="19"/>
  <c r="BZ15" i="19"/>
  <c r="BZ13" i="19"/>
  <c r="BZ12" i="19"/>
  <c r="BW17" i="19"/>
  <c r="BW16" i="19"/>
  <c r="BW15" i="19"/>
  <c r="BW13" i="19"/>
  <c r="BW12" i="19"/>
  <c r="BT17" i="19"/>
  <c r="BT16" i="19"/>
  <c r="BT15" i="19"/>
  <c r="BT13" i="19"/>
  <c r="BT12" i="19"/>
  <c r="BQ17" i="19"/>
  <c r="BQ16" i="19"/>
  <c r="BQ15" i="19"/>
  <c r="BQ13" i="19"/>
  <c r="BQ12" i="19"/>
  <c r="BN17" i="19"/>
  <c r="BN16" i="19"/>
  <c r="BN15" i="19"/>
  <c r="BN13" i="19"/>
  <c r="BN12" i="19"/>
  <c r="BK17" i="19"/>
  <c r="BK16" i="19"/>
  <c r="BK15" i="19"/>
  <c r="BK13" i="19"/>
  <c r="BK12" i="19"/>
  <c r="BB17" i="19"/>
  <c r="BB16" i="19"/>
  <c r="BB15" i="19"/>
  <c r="BB13" i="19"/>
  <c r="BB12" i="19"/>
  <c r="AY17" i="19"/>
  <c r="AY16" i="19"/>
  <c r="AY15" i="19"/>
  <c r="AY13" i="19"/>
  <c r="AY12" i="19"/>
  <c r="AV17" i="19"/>
  <c r="AV16" i="19"/>
  <c r="AV15" i="19"/>
  <c r="AV13" i="19"/>
  <c r="AV12" i="19"/>
  <c r="AS17" i="19"/>
  <c r="AS16" i="19"/>
  <c r="AS15" i="19"/>
  <c r="AS13" i="19"/>
  <c r="AS12" i="19"/>
  <c r="AM17" i="19"/>
  <c r="AM16" i="19"/>
  <c r="AM15" i="19"/>
  <c r="AM13" i="19"/>
  <c r="AM12" i="19"/>
  <c r="AJ17" i="19"/>
  <c r="AJ16" i="19"/>
  <c r="AJ15" i="19"/>
  <c r="AJ13" i="19"/>
  <c r="AJ12" i="19"/>
  <c r="AG17" i="19"/>
  <c r="AG16" i="19"/>
  <c r="AG15" i="19"/>
  <c r="AG13" i="19"/>
  <c r="AG12" i="19"/>
  <c r="AD17" i="19"/>
  <c r="AD16" i="19"/>
  <c r="AD15" i="19"/>
  <c r="AD13" i="19"/>
  <c r="AD12" i="19"/>
  <c r="AA17" i="19"/>
  <c r="AA16" i="19"/>
  <c r="AA15" i="19"/>
  <c r="AA13" i="19"/>
  <c r="AA12" i="19"/>
  <c r="X17" i="19"/>
  <c r="X16" i="19"/>
  <c r="X15" i="19"/>
  <c r="X13" i="19"/>
  <c r="X12" i="19"/>
  <c r="U17" i="19"/>
  <c r="U16" i="19"/>
  <c r="U15" i="19"/>
  <c r="U13" i="19"/>
  <c r="U12" i="19"/>
  <c r="R17" i="19"/>
  <c r="R16" i="19"/>
  <c r="R15" i="19"/>
  <c r="R13" i="19"/>
  <c r="R12" i="19"/>
  <c r="O17" i="19"/>
  <c r="O16" i="19"/>
  <c r="O15" i="19"/>
  <c r="O13" i="19"/>
  <c r="O12" i="19"/>
  <c r="L17" i="19"/>
  <c r="L16" i="19"/>
  <c r="L15" i="19"/>
  <c r="L13" i="19"/>
  <c r="L12" i="19"/>
  <c r="I17" i="19"/>
  <c r="I16" i="19"/>
  <c r="I15" i="19"/>
  <c r="I13" i="19"/>
  <c r="I12" i="19"/>
  <c r="F17" i="19"/>
  <c r="F16" i="19"/>
  <c r="F15" i="19"/>
  <c r="F13" i="19"/>
  <c r="F12" i="19"/>
  <c r="CZ15" i="19" l="1"/>
  <c r="CZ16" i="19"/>
  <c r="CZ17" i="19"/>
  <c r="CZ18" i="19"/>
  <c r="DA18" i="19" s="1"/>
  <c r="CW15" i="19"/>
  <c r="CW16" i="19"/>
  <c r="CW17" i="19"/>
  <c r="CW18" i="19"/>
  <c r="CX18" i="19" s="1"/>
  <c r="CW19" i="19"/>
  <c r="CX19" i="19" s="1"/>
  <c r="CT15" i="19"/>
  <c r="CT16" i="19"/>
  <c r="CT17" i="19"/>
  <c r="CT18" i="19"/>
  <c r="CU18" i="19" s="1"/>
  <c r="CQ15" i="19"/>
  <c r="CQ16" i="19"/>
  <c r="CQ17" i="19"/>
  <c r="CQ18" i="19"/>
  <c r="CR18" i="19" s="1"/>
  <c r="CN15" i="19"/>
  <c r="CN16" i="19"/>
  <c r="CN17" i="19"/>
  <c r="CN18" i="19"/>
  <c r="CO18" i="19" s="1"/>
  <c r="CN19" i="19"/>
  <c r="CO19" i="19" s="1"/>
  <c r="CK15" i="19"/>
  <c r="CK16" i="19"/>
  <c r="CK17" i="19"/>
  <c r="CK18" i="19"/>
  <c r="CL18" i="19" s="1"/>
  <c r="CH15" i="19"/>
  <c r="CH16" i="19"/>
  <c r="CH17" i="19"/>
  <c r="CH18" i="19"/>
  <c r="CI18" i="19" s="1"/>
  <c r="CE15" i="19"/>
  <c r="CE16" i="19"/>
  <c r="CE17" i="19"/>
  <c r="CE18" i="19"/>
  <c r="CF18" i="19" s="1"/>
  <c r="CB15" i="19"/>
  <c r="CB16" i="19"/>
  <c r="CB17" i="19"/>
  <c r="CB18" i="19"/>
  <c r="CC18" i="19" s="1"/>
  <c r="BY15" i="19"/>
  <c r="BY16" i="19"/>
  <c r="BY17" i="19"/>
  <c r="BY18" i="19"/>
  <c r="BZ18" i="19" s="1"/>
  <c r="BV15" i="19"/>
  <c r="BV16" i="19"/>
  <c r="BV17" i="19"/>
  <c r="BV18" i="19"/>
  <c r="BW18" i="19" s="1"/>
  <c r="BS15" i="19"/>
  <c r="BS16" i="19"/>
  <c r="BS17" i="19"/>
  <c r="BS18" i="19"/>
  <c r="BT18" i="19" s="1"/>
  <c r="BP15" i="19"/>
  <c r="BP16" i="19"/>
  <c r="BP17" i="19"/>
  <c r="BP18" i="19"/>
  <c r="BQ18" i="19" s="1"/>
  <c r="BM15" i="19"/>
  <c r="BM16" i="19"/>
  <c r="BM17" i="19"/>
  <c r="BM18" i="19"/>
  <c r="BN18" i="19" s="1"/>
  <c r="BJ15" i="19"/>
  <c r="BJ16" i="19"/>
  <c r="BJ17" i="19"/>
  <c r="BJ18" i="19"/>
  <c r="BK18" i="19" s="1"/>
  <c r="BG15" i="19"/>
  <c r="BG16" i="19"/>
  <c r="BG17" i="19"/>
  <c r="BG18" i="19"/>
  <c r="BH18" i="19" s="1"/>
  <c r="BD15" i="19"/>
  <c r="BD16" i="19"/>
  <c r="BD17" i="19"/>
  <c r="BD18" i="19"/>
  <c r="BE18" i="19" s="1"/>
  <c r="BA15" i="19"/>
  <c r="BA16" i="19"/>
  <c r="BA17" i="19"/>
  <c r="BA18" i="19"/>
  <c r="BB18" i="19" s="1"/>
  <c r="BA19" i="19"/>
  <c r="BB19" i="19" s="1"/>
  <c r="AX15" i="19"/>
  <c r="AX16" i="19"/>
  <c r="AX17" i="19"/>
  <c r="AX18" i="19"/>
  <c r="AY18" i="19" s="1"/>
  <c r="AU15" i="19"/>
  <c r="AU16" i="19"/>
  <c r="AU17" i="19"/>
  <c r="AU18" i="19"/>
  <c r="AV18" i="19" s="1"/>
  <c r="AR15" i="19"/>
  <c r="AR16" i="19"/>
  <c r="AR17" i="19"/>
  <c r="AR18" i="19"/>
  <c r="AS18" i="19" s="1"/>
  <c r="AO15" i="19"/>
  <c r="AO16" i="19"/>
  <c r="AO17" i="19"/>
  <c r="AO18" i="19"/>
  <c r="AP18" i="19" s="1"/>
  <c r="AL15" i="19"/>
  <c r="AL16" i="19"/>
  <c r="AL17" i="19"/>
  <c r="AL18" i="19"/>
  <c r="AM18" i="19" s="1"/>
  <c r="AI15" i="19"/>
  <c r="AI16" i="19"/>
  <c r="AI17" i="19"/>
  <c r="AI18" i="19"/>
  <c r="AJ18" i="19" s="1"/>
  <c r="AF15" i="19"/>
  <c r="AF16" i="19"/>
  <c r="AF17" i="19"/>
  <c r="AF18" i="19"/>
  <c r="AG18" i="19" s="1"/>
  <c r="AF19" i="19"/>
  <c r="AG19" i="19" s="1"/>
  <c r="AC15" i="19"/>
  <c r="AC16" i="19"/>
  <c r="AC17" i="19"/>
  <c r="AC18" i="19"/>
  <c r="AD18" i="19" s="1"/>
  <c r="AC19" i="19"/>
  <c r="AD19" i="19" s="1"/>
  <c r="Z15" i="19"/>
  <c r="Z16" i="19"/>
  <c r="Z17" i="19"/>
  <c r="Z18" i="19"/>
  <c r="AA18" i="19" s="1"/>
  <c r="Z19" i="19"/>
  <c r="AA19" i="19" s="1"/>
  <c r="W15" i="19"/>
  <c r="W16" i="19"/>
  <c r="W17" i="19"/>
  <c r="W18" i="19"/>
  <c r="X18" i="19" s="1"/>
  <c r="W19" i="19"/>
  <c r="X19" i="19" s="1"/>
  <c r="W20" i="19"/>
  <c r="X20" i="19" s="1"/>
  <c r="T15" i="19"/>
  <c r="T16" i="19"/>
  <c r="T17" i="19"/>
  <c r="T18" i="19"/>
  <c r="U18" i="19" s="1"/>
  <c r="T19" i="19"/>
  <c r="U19" i="19" s="1"/>
  <c r="Q15" i="19"/>
  <c r="Q16" i="19"/>
  <c r="Q17" i="19"/>
  <c r="Q18" i="19"/>
  <c r="R18" i="19" s="1"/>
  <c r="Q19" i="19"/>
  <c r="R19" i="19" s="1"/>
  <c r="Q20" i="19"/>
  <c r="R20" i="19" s="1"/>
  <c r="N15" i="19"/>
  <c r="N16" i="19"/>
  <c r="N17" i="19"/>
  <c r="N18" i="19"/>
  <c r="O18" i="19" s="1"/>
  <c r="N19" i="19"/>
  <c r="O19" i="19" s="1"/>
  <c r="K15" i="19"/>
  <c r="K16" i="19"/>
  <c r="K17" i="19"/>
  <c r="K18" i="19"/>
  <c r="L18" i="19" s="1"/>
  <c r="K19" i="19"/>
  <c r="L19" i="19" s="1"/>
  <c r="K20" i="19"/>
  <c r="L20" i="19" s="1"/>
  <c r="H15" i="19"/>
  <c r="H16" i="19"/>
  <c r="H17" i="19"/>
  <c r="H18" i="19"/>
  <c r="I18" i="19" s="1"/>
  <c r="E15" i="19"/>
  <c r="E16" i="19"/>
  <c r="E17" i="19"/>
  <c r="E18" i="19"/>
  <c r="F18" i="19" s="1"/>
  <c r="BQ34" i="14" l="1"/>
  <c r="BP34" i="14"/>
  <c r="BM34" i="14"/>
  <c r="BJ34" i="14"/>
  <c r="BI34" i="14"/>
  <c r="BF34" i="14"/>
  <c r="BE34" i="14"/>
  <c r="BD34" i="14"/>
  <c r="BC34" i="14"/>
  <c r="BB34" i="14"/>
  <c r="BA34" i="14"/>
  <c r="AZ34" i="14"/>
  <c r="AW34" i="14"/>
  <c r="AV34" i="14"/>
  <c r="AU34" i="14"/>
  <c r="AR34" i="14"/>
  <c r="AO34" i="14"/>
  <c r="AN34" i="14"/>
  <c r="AM34" i="14"/>
  <c r="AF34" i="14"/>
  <c r="AA34" i="14"/>
  <c r="Z34" i="14"/>
  <c r="Y34" i="14"/>
  <c r="X34" i="14"/>
  <c r="R34" i="14"/>
  <c r="J34" i="14"/>
  <c r="K34" i="14"/>
  <c r="L34" i="14"/>
  <c r="M34" i="14"/>
  <c r="N34" i="14"/>
  <c r="O34" i="14"/>
  <c r="H34" i="14"/>
  <c r="I34" i="14"/>
  <c r="CZ22" i="19"/>
  <c r="DA22" i="19" s="1"/>
  <c r="CW22" i="19"/>
  <c r="CX22" i="19" s="1"/>
  <c r="CT22" i="19"/>
  <c r="CU22" i="19" s="1"/>
  <c r="CQ22" i="19"/>
  <c r="CR22" i="19" s="1"/>
  <c r="CN22" i="19"/>
  <c r="CO22" i="19" s="1"/>
  <c r="CK22" i="19"/>
  <c r="CL22" i="19" s="1"/>
  <c r="CH22" i="19"/>
  <c r="CI22" i="19" s="1"/>
  <c r="CE22" i="19"/>
  <c r="CF22" i="19" s="1"/>
  <c r="CB22" i="19"/>
  <c r="CC22" i="19" s="1"/>
  <c r="BY22" i="19"/>
  <c r="BZ22" i="19" s="1"/>
  <c r="BV22" i="19"/>
  <c r="BW22" i="19" s="1"/>
  <c r="BS22" i="19"/>
  <c r="BT22" i="19" s="1"/>
  <c r="BP22" i="19"/>
  <c r="BQ22" i="19" s="1"/>
  <c r="BM22" i="19"/>
  <c r="BN22" i="19" s="1"/>
  <c r="BJ22" i="19"/>
  <c r="BK22" i="19" s="1"/>
  <c r="BG22" i="19"/>
  <c r="BH22" i="19" s="1"/>
  <c r="BD22" i="19"/>
  <c r="BE22" i="19" s="1"/>
  <c r="BA22" i="19"/>
  <c r="BB22" i="19" s="1"/>
  <c r="AX22" i="19"/>
  <c r="AY22" i="19" s="1"/>
  <c r="AU22" i="19"/>
  <c r="AV22" i="19" s="1"/>
  <c r="AR22" i="19"/>
  <c r="AS22" i="19" s="1"/>
  <c r="AO22" i="19"/>
  <c r="AP22" i="19" s="1"/>
  <c r="AL22" i="19"/>
  <c r="AM22" i="19" s="1"/>
  <c r="AI22" i="19"/>
  <c r="AJ22" i="19" s="1"/>
  <c r="AF22" i="19"/>
  <c r="AG22" i="19" s="1"/>
  <c r="AC22" i="19"/>
  <c r="AD22" i="19" s="1"/>
  <c r="Z22" i="19"/>
  <c r="AA22" i="19" s="1"/>
  <c r="W22" i="19"/>
  <c r="X22" i="19" s="1"/>
  <c r="T22" i="19"/>
  <c r="U22" i="19" s="1"/>
  <c r="Q22" i="19"/>
  <c r="R22" i="19" s="1"/>
  <c r="N22" i="19"/>
  <c r="O22" i="19" s="1"/>
  <c r="K22" i="19"/>
  <c r="L22" i="19" s="1"/>
  <c r="H22" i="19"/>
  <c r="I22" i="19" s="1"/>
  <c r="E22" i="19"/>
  <c r="F22" i="19" s="1"/>
  <c r="CZ19" i="19"/>
  <c r="DA19" i="19" s="1"/>
  <c r="CZ20" i="19"/>
  <c r="DA20" i="19" s="1"/>
  <c r="CZ21" i="19"/>
  <c r="DA21" i="19" s="1"/>
  <c r="CZ14" i="19"/>
  <c r="DA14" i="19" s="1"/>
  <c r="CW20" i="19"/>
  <c r="CX20" i="19" s="1"/>
  <c r="CW21" i="19"/>
  <c r="CX21" i="19" s="1"/>
  <c r="CW14" i="19"/>
  <c r="CX14" i="19" s="1"/>
  <c r="CT19" i="19"/>
  <c r="CU19" i="19" s="1"/>
  <c r="CT20" i="19"/>
  <c r="CU20" i="19" s="1"/>
  <c r="CT21" i="19"/>
  <c r="CU21" i="19" s="1"/>
  <c r="CT14" i="19"/>
  <c r="CU14" i="19" s="1"/>
  <c r="CQ19" i="19"/>
  <c r="CR19" i="19" s="1"/>
  <c r="CQ20" i="19"/>
  <c r="CR20" i="19" s="1"/>
  <c r="CQ21" i="19"/>
  <c r="CR21" i="19" s="1"/>
  <c r="CQ14" i="19"/>
  <c r="CR14" i="19" s="1"/>
  <c r="CN20" i="19"/>
  <c r="CO20" i="19" s="1"/>
  <c r="CN21" i="19"/>
  <c r="CO21" i="19" s="1"/>
  <c r="CN14" i="19"/>
  <c r="CO14" i="19" s="1"/>
  <c r="CK19" i="19"/>
  <c r="CL19" i="19" s="1"/>
  <c r="CK20" i="19"/>
  <c r="CL20" i="19" s="1"/>
  <c r="CK21" i="19"/>
  <c r="CL21" i="19" s="1"/>
  <c r="CK14" i="19"/>
  <c r="CL14" i="19" s="1"/>
  <c r="CH19" i="19"/>
  <c r="CI19" i="19" s="1"/>
  <c r="CH20" i="19"/>
  <c r="CI20" i="19" s="1"/>
  <c r="CH21" i="19"/>
  <c r="CI21" i="19" s="1"/>
  <c r="CH14" i="19"/>
  <c r="CI14" i="19" s="1"/>
  <c r="CE19" i="19"/>
  <c r="CF19" i="19" s="1"/>
  <c r="CE20" i="19"/>
  <c r="CF20" i="19" s="1"/>
  <c r="CE21" i="19"/>
  <c r="CF21" i="19" s="1"/>
  <c r="CE14" i="19"/>
  <c r="CF14" i="19" s="1"/>
  <c r="CB19" i="19"/>
  <c r="CC19" i="19" s="1"/>
  <c r="CB20" i="19"/>
  <c r="CC20" i="19" s="1"/>
  <c r="CB21" i="19"/>
  <c r="CC21" i="19" s="1"/>
  <c r="CB14" i="19"/>
  <c r="CC14" i="19" s="1"/>
  <c r="BY19" i="19"/>
  <c r="BZ19" i="19" s="1"/>
  <c r="BY20" i="19"/>
  <c r="BZ20" i="19" s="1"/>
  <c r="BY21" i="19"/>
  <c r="BZ21" i="19" s="1"/>
  <c r="BY14" i="19"/>
  <c r="BZ14" i="19" s="1"/>
  <c r="BV19" i="19"/>
  <c r="BW19" i="19" s="1"/>
  <c r="BV20" i="19"/>
  <c r="BW20" i="19" s="1"/>
  <c r="BV21" i="19"/>
  <c r="BW21" i="19" s="1"/>
  <c r="BV14" i="19"/>
  <c r="BW14" i="19" s="1"/>
  <c r="BS19" i="19"/>
  <c r="BT19" i="19" s="1"/>
  <c r="BS20" i="19"/>
  <c r="BT20" i="19" s="1"/>
  <c r="BS21" i="19"/>
  <c r="BT21" i="19" s="1"/>
  <c r="BS14" i="19"/>
  <c r="BT14" i="19" s="1"/>
  <c r="BP19" i="19"/>
  <c r="BQ19" i="19" s="1"/>
  <c r="BP20" i="19"/>
  <c r="BQ20" i="19" s="1"/>
  <c r="BP21" i="19"/>
  <c r="BQ21" i="19" s="1"/>
  <c r="BP14" i="19"/>
  <c r="BQ14" i="19" s="1"/>
  <c r="BM19" i="19"/>
  <c r="BN19" i="19" s="1"/>
  <c r="BM20" i="19"/>
  <c r="BN20" i="19" s="1"/>
  <c r="BM21" i="19"/>
  <c r="BN21" i="19" s="1"/>
  <c r="BM14" i="19"/>
  <c r="BN14" i="19" s="1"/>
  <c r="BJ19" i="19"/>
  <c r="BK19" i="19" s="1"/>
  <c r="BJ20" i="19"/>
  <c r="BK20" i="19" s="1"/>
  <c r="BJ21" i="19"/>
  <c r="BK21" i="19" s="1"/>
  <c r="BJ14" i="19"/>
  <c r="BK14" i="19" s="1"/>
  <c r="BG19" i="19"/>
  <c r="BH19" i="19" s="1"/>
  <c r="BG20" i="19"/>
  <c r="BH20" i="19" s="1"/>
  <c r="BG21" i="19"/>
  <c r="BH21" i="19" s="1"/>
  <c r="BG14" i="19"/>
  <c r="BH14" i="19" s="1"/>
  <c r="BD19" i="19"/>
  <c r="BE19" i="19" s="1"/>
  <c r="BD20" i="19"/>
  <c r="BE20" i="19" s="1"/>
  <c r="BD21" i="19"/>
  <c r="BE21" i="19" s="1"/>
  <c r="BD14" i="19"/>
  <c r="BE14" i="19" s="1"/>
  <c r="BA20" i="19"/>
  <c r="BB20" i="19" s="1"/>
  <c r="BA21" i="19"/>
  <c r="BB21" i="19" s="1"/>
  <c r="BA14" i="19"/>
  <c r="BB14" i="19" s="1"/>
  <c r="AX19" i="19"/>
  <c r="AY19" i="19" s="1"/>
  <c r="AX20" i="19"/>
  <c r="AY20" i="19" s="1"/>
  <c r="AX21" i="19"/>
  <c r="AY21" i="19" s="1"/>
  <c r="AX14" i="19"/>
  <c r="AY14" i="19" s="1"/>
  <c r="AU19" i="19"/>
  <c r="AV19" i="19" s="1"/>
  <c r="AU20" i="19"/>
  <c r="AV20" i="19" s="1"/>
  <c r="AU21" i="19"/>
  <c r="AV21" i="19" s="1"/>
  <c r="AU14" i="19"/>
  <c r="AV14" i="19" s="1"/>
  <c r="AR19" i="19"/>
  <c r="AS19" i="19" s="1"/>
  <c r="AR20" i="19"/>
  <c r="AS20" i="19" s="1"/>
  <c r="AR21" i="19"/>
  <c r="AS21" i="19" s="1"/>
  <c r="AR14" i="19"/>
  <c r="AS14" i="19" s="1"/>
  <c r="AO19" i="19"/>
  <c r="AP19" i="19" s="1"/>
  <c r="AO20" i="19"/>
  <c r="AP20" i="19" s="1"/>
  <c r="AO21" i="19"/>
  <c r="AP21" i="19" s="1"/>
  <c r="AO14" i="19"/>
  <c r="AP14" i="19" s="1"/>
  <c r="AL19" i="19"/>
  <c r="AM19" i="19" s="1"/>
  <c r="AL20" i="19"/>
  <c r="AM20" i="19" s="1"/>
  <c r="AL21" i="19"/>
  <c r="AM21" i="19" s="1"/>
  <c r="AL14" i="19"/>
  <c r="AM14" i="19" s="1"/>
  <c r="AI19" i="19"/>
  <c r="AJ19" i="19" s="1"/>
  <c r="AI20" i="19"/>
  <c r="AJ20" i="19" s="1"/>
  <c r="AI21" i="19"/>
  <c r="AJ21" i="19" s="1"/>
  <c r="AI14" i="19"/>
  <c r="AJ14" i="19" s="1"/>
  <c r="AF20" i="19"/>
  <c r="AG20" i="19" s="1"/>
  <c r="AF21" i="19"/>
  <c r="AG21" i="19" s="1"/>
  <c r="AF14" i="19"/>
  <c r="AG14" i="19" s="1"/>
  <c r="AC20" i="19"/>
  <c r="AD20" i="19" s="1"/>
  <c r="AC21" i="19"/>
  <c r="AD21" i="19" s="1"/>
  <c r="AC14" i="19"/>
  <c r="AD14" i="19" s="1"/>
  <c r="Z20" i="19"/>
  <c r="AA20" i="19" s="1"/>
  <c r="Z21" i="19"/>
  <c r="AA21" i="19" s="1"/>
  <c r="Z14" i="19"/>
  <c r="AA14" i="19" s="1"/>
  <c r="W21" i="19"/>
  <c r="X21" i="19" s="1"/>
  <c r="W14" i="19"/>
  <c r="X14" i="19" s="1"/>
  <c r="T20" i="19"/>
  <c r="U20" i="19" s="1"/>
  <c r="T21" i="19"/>
  <c r="U21" i="19" s="1"/>
  <c r="T14" i="19"/>
  <c r="U14" i="19" s="1"/>
  <c r="Q21" i="19"/>
  <c r="R21" i="19" s="1"/>
  <c r="Q14" i="19"/>
  <c r="R14" i="19" s="1"/>
  <c r="N20" i="19"/>
  <c r="O20" i="19" s="1"/>
  <c r="N21" i="19"/>
  <c r="O21" i="19" s="1"/>
  <c r="K21" i="19"/>
  <c r="L21" i="19" s="1"/>
  <c r="H19" i="19"/>
  <c r="I19" i="19" s="1"/>
  <c r="H20" i="19"/>
  <c r="I20" i="19" s="1"/>
  <c r="H21" i="19"/>
  <c r="I21" i="19" s="1"/>
  <c r="N14" i="19"/>
  <c r="O14" i="19" s="1"/>
  <c r="K14" i="19"/>
  <c r="L14" i="19" s="1"/>
  <c r="H14" i="19"/>
  <c r="I14" i="19" s="1"/>
  <c r="E19" i="19"/>
  <c r="F19" i="19" s="1"/>
  <c r="E20" i="19"/>
  <c r="F20" i="19" s="1"/>
  <c r="E21" i="19"/>
  <c r="F21" i="19" s="1"/>
  <c r="E14" i="19"/>
  <c r="F14" i="19" s="1"/>
  <c r="O59" i="18"/>
  <c r="FU6" i="17"/>
  <c r="FQ6" i="17"/>
  <c r="FM6" i="17"/>
  <c r="FI6" i="17"/>
  <c r="FE6" i="17"/>
  <c r="FA6" i="17"/>
  <c r="EW6" i="17"/>
  <c r="ES6" i="17"/>
  <c r="EO6" i="17"/>
  <c r="EQ6" i="17" s="1"/>
  <c r="EK6" i="17"/>
  <c r="EG6" i="17"/>
  <c r="EC6" i="17"/>
  <c r="EE6" i="17" s="1"/>
  <c r="DY6" i="17"/>
  <c r="EA6" i="17" s="1"/>
  <c r="DU6" i="17"/>
  <c r="DQ6" i="17"/>
  <c r="DM6" i="17"/>
  <c r="DI6" i="17"/>
  <c r="DK6" i="17" s="1"/>
  <c r="DE6" i="17"/>
  <c r="DA6" i="17"/>
  <c r="CW6" i="17"/>
  <c r="CS6" i="17"/>
  <c r="CO6" i="17"/>
  <c r="CK6" i="17"/>
  <c r="CG6" i="17"/>
  <c r="CC6" i="17"/>
  <c r="BY6" i="17"/>
  <c r="CA6" i="17" s="1"/>
  <c r="BU6" i="17"/>
  <c r="BQ6" i="17"/>
  <c r="BM6" i="17"/>
  <c r="BI6" i="17"/>
  <c r="BE6" i="17"/>
  <c r="BA6" i="17"/>
  <c r="AW6" i="17"/>
  <c r="AS6" i="17"/>
  <c r="AU6" i="17" s="1"/>
  <c r="AO6" i="17"/>
  <c r="AK6" i="17"/>
  <c r="AG6" i="17"/>
  <c r="AC6" i="17"/>
  <c r="AE6" i="17" s="1"/>
  <c r="Y6" i="17"/>
  <c r="U6" i="17"/>
  <c r="Q6" i="17"/>
  <c r="S6" i="17" s="1"/>
  <c r="M6" i="17"/>
  <c r="O6" i="17" s="1"/>
  <c r="I6" i="17"/>
  <c r="K6" i="17" s="1"/>
  <c r="BK6" i="17"/>
  <c r="W6" i="17"/>
  <c r="E6" i="17"/>
  <c r="O29" i="18"/>
  <c r="C3" i="18"/>
  <c r="C4" i="18"/>
  <c r="C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2" i="18"/>
  <c r="I49" i="18"/>
  <c r="J49" i="18"/>
  <c r="K49" i="18" s="1"/>
  <c r="I6" i="18"/>
  <c r="J6" i="18"/>
  <c r="K6" i="18" s="1"/>
  <c r="J7" i="18"/>
  <c r="K7" i="18" s="1"/>
  <c r="I7" i="18"/>
  <c r="J5" i="18"/>
  <c r="K5" i="18" s="1"/>
  <c r="I5" i="18"/>
  <c r="J4" i="18"/>
  <c r="K4" i="18" s="1"/>
  <c r="I4" i="18"/>
  <c r="J3" i="18"/>
  <c r="K3" i="18" s="1"/>
  <c r="I3" i="18"/>
  <c r="O2" i="18"/>
  <c r="N2" i="18"/>
  <c r="J2" i="18"/>
  <c r="K2" i="18" s="1"/>
  <c r="I2" i="18"/>
  <c r="O48" i="18"/>
  <c r="N48" i="18"/>
  <c r="J48" i="18"/>
  <c r="K48" i="18" s="1"/>
  <c r="I48" i="18"/>
  <c r="O46" i="18"/>
  <c r="N46" i="18"/>
  <c r="J46" i="18"/>
  <c r="K46" i="18" s="1"/>
  <c r="I46" i="18"/>
  <c r="O43" i="18"/>
  <c r="N43" i="18"/>
  <c r="J43" i="18"/>
  <c r="K43" i="18" s="1"/>
  <c r="I43" i="18"/>
  <c r="O35" i="18"/>
  <c r="N35" i="18"/>
  <c r="J35" i="18"/>
  <c r="K35" i="18" s="1"/>
  <c r="I35" i="18"/>
  <c r="O31" i="18"/>
  <c r="N31" i="18"/>
  <c r="J31" i="18"/>
  <c r="K31" i="18" s="1"/>
  <c r="I31" i="18"/>
  <c r="J28" i="18"/>
  <c r="K28" i="18" s="1"/>
  <c r="I28" i="18"/>
  <c r="O23" i="18"/>
  <c r="N23" i="18"/>
  <c r="J23" i="18"/>
  <c r="K23" i="18" s="1"/>
  <c r="I23" i="18"/>
  <c r="O20" i="18"/>
  <c r="N20" i="18"/>
  <c r="J20" i="18"/>
  <c r="K20" i="18" s="1"/>
  <c r="I20" i="18"/>
  <c r="O15" i="18"/>
  <c r="N15" i="18"/>
  <c r="J15" i="18"/>
  <c r="K15" i="18" s="1"/>
  <c r="I15" i="18"/>
  <c r="O13" i="18"/>
  <c r="N13" i="18"/>
  <c r="J13" i="18"/>
  <c r="K13" i="18" s="1"/>
  <c r="I13" i="18"/>
  <c r="J11" i="18"/>
  <c r="K11" i="18" s="1"/>
  <c r="O11" i="18"/>
  <c r="N11" i="18"/>
  <c r="I11" i="18"/>
  <c r="J8" i="18"/>
  <c r="AO12" i="17" l="1"/>
  <c r="O22" i="17"/>
  <c r="BS6" i="17"/>
  <c r="P13" i="18"/>
  <c r="M7" i="17" s="1"/>
  <c r="O7" i="17" s="1"/>
  <c r="O23" i="17" s="1"/>
  <c r="P15" i="18"/>
  <c r="Q7" i="17" s="1"/>
  <c r="P20" i="18"/>
  <c r="U7" i="17" s="1"/>
  <c r="CI6" i="17"/>
  <c r="M14" i="17"/>
  <c r="O19" i="17"/>
  <c r="Q15" i="17"/>
  <c r="AS12" i="17"/>
  <c r="M19" i="17"/>
  <c r="M16" i="17"/>
  <c r="O21" i="17"/>
  <c r="I16" i="17"/>
  <c r="I21" i="17"/>
  <c r="Q19" i="17"/>
  <c r="Q16" i="17"/>
  <c r="Q13" i="17"/>
  <c r="AQ7" i="17"/>
  <c r="AY7" i="17"/>
  <c r="CY6" i="17"/>
  <c r="DG6" i="17"/>
  <c r="EM6" i="17"/>
  <c r="EU6" i="17"/>
  <c r="FC6" i="17"/>
  <c r="FK6" i="17"/>
  <c r="FS6" i="17"/>
  <c r="I23" i="17"/>
  <c r="Q20" i="17"/>
  <c r="AQ6" i="17"/>
  <c r="AO23" i="17"/>
  <c r="AO21" i="17"/>
  <c r="DC6" i="17"/>
  <c r="EY6" i="17"/>
  <c r="FG6" i="17"/>
  <c r="FO6" i="17"/>
  <c r="FW6" i="17"/>
  <c r="M12" i="17"/>
  <c r="M15" i="17"/>
  <c r="O17" i="17"/>
  <c r="M20" i="17"/>
  <c r="M23" i="17"/>
  <c r="U15" i="17"/>
  <c r="AO18" i="17"/>
  <c r="AY6" i="17"/>
  <c r="AW21" i="17"/>
  <c r="BO6" i="17"/>
  <c r="BW6" i="17"/>
  <c r="CE6" i="17"/>
  <c r="CM6" i="17"/>
  <c r="CU6" i="17"/>
  <c r="I14" i="17"/>
  <c r="I22" i="17"/>
  <c r="M13" i="17"/>
  <c r="O15" i="17"/>
  <c r="M18" i="17"/>
  <c r="M21" i="17"/>
  <c r="Q14" i="17"/>
  <c r="Q22" i="17"/>
  <c r="U21" i="17"/>
  <c r="AW12" i="17"/>
  <c r="AS16" i="17"/>
  <c r="AO20" i="17"/>
  <c r="O12" i="17"/>
  <c r="O14" i="17"/>
  <c r="O16" i="17"/>
  <c r="O18" i="17"/>
  <c r="O20" i="17"/>
  <c r="AS20" i="17"/>
  <c r="AE22" i="17"/>
  <c r="BE19" i="17"/>
  <c r="BA16" i="17"/>
  <c r="AC19" i="17"/>
  <c r="BE15" i="17"/>
  <c r="DW6" i="17"/>
  <c r="BI14" i="17"/>
  <c r="BI15" i="17"/>
  <c r="BC6" i="17"/>
  <c r="CQ6" i="17"/>
  <c r="E14" i="17"/>
  <c r="AM6" i="17"/>
  <c r="DO6" i="17"/>
  <c r="BI22" i="17"/>
  <c r="BI18" i="17"/>
  <c r="BI19" i="17"/>
  <c r="AA6" i="17"/>
  <c r="AI6" i="17"/>
  <c r="BE16" i="17"/>
  <c r="BE12" i="17"/>
  <c r="BG6" i="17"/>
  <c r="BE13" i="17"/>
  <c r="BE20" i="17"/>
  <c r="BE23" i="17"/>
  <c r="AE13" i="17"/>
  <c r="AE21" i="17"/>
  <c r="AE15" i="17"/>
  <c r="AE19" i="17"/>
  <c r="AE16" i="17"/>
  <c r="AE14" i="17"/>
  <c r="AE18" i="17"/>
  <c r="AE20" i="17"/>
  <c r="EI6" i="17"/>
  <c r="AC18" i="17"/>
  <c r="AC22" i="17"/>
  <c r="AC12" i="17"/>
  <c r="AC20" i="17"/>
  <c r="BI12" i="17"/>
  <c r="BI16" i="17"/>
  <c r="BI20" i="17"/>
  <c r="AC23" i="17"/>
  <c r="AC15" i="17"/>
  <c r="G6" i="17"/>
  <c r="E17" i="17"/>
  <c r="DS6" i="17"/>
  <c r="BI13" i="17"/>
  <c r="BA19" i="17"/>
  <c r="AC21" i="17"/>
  <c r="AC13" i="17"/>
  <c r="P31" i="18"/>
  <c r="AS7" i="17" s="1"/>
  <c r="AS19" i="17" s="1"/>
  <c r="P35" i="18"/>
  <c r="AW7" i="17" s="1"/>
  <c r="P11" i="18"/>
  <c r="I7" i="17" s="1"/>
  <c r="I20" i="17" s="1"/>
  <c r="P43" i="18"/>
  <c r="BA7" i="17" s="1"/>
  <c r="P46" i="18"/>
  <c r="BE7" i="17" s="1"/>
  <c r="BE18" i="17" s="1"/>
  <c r="P48" i="18"/>
  <c r="BI7" i="17" s="1"/>
  <c r="P23" i="18"/>
  <c r="AC7" i="17" s="1"/>
  <c r="AE7" i="17" s="1"/>
  <c r="AE17" i="17" s="1"/>
  <c r="P2" i="18"/>
  <c r="E7" i="17" s="1"/>
  <c r="N57" i="18"/>
  <c r="O57" i="18"/>
  <c r="N58" i="18"/>
  <c r="O58" i="18"/>
  <c r="N59" i="18"/>
  <c r="P59" i="18" s="1"/>
  <c r="CS7" i="17" s="1"/>
  <c r="N60" i="18"/>
  <c r="O60" i="18"/>
  <c r="N61" i="18"/>
  <c r="O61" i="18"/>
  <c r="N62" i="18"/>
  <c r="O62" i="18"/>
  <c r="N63" i="18"/>
  <c r="O63" i="18"/>
  <c r="N64" i="18"/>
  <c r="O64" i="18"/>
  <c r="N65" i="18"/>
  <c r="O65" i="18"/>
  <c r="N66" i="18"/>
  <c r="O66" i="18"/>
  <c r="N67" i="18"/>
  <c r="O67" i="18"/>
  <c r="N68" i="18"/>
  <c r="O68" i="18"/>
  <c r="N69" i="18"/>
  <c r="O69" i="18"/>
  <c r="N70" i="18"/>
  <c r="O70" i="18"/>
  <c r="N71" i="18"/>
  <c r="O71" i="18"/>
  <c r="N72" i="18"/>
  <c r="O72" i="18"/>
  <c r="N73" i="18"/>
  <c r="O73" i="18"/>
  <c r="N74" i="18"/>
  <c r="O74" i="18"/>
  <c r="N75" i="18"/>
  <c r="O75" i="18"/>
  <c r="N76" i="18"/>
  <c r="O76" i="18"/>
  <c r="N77" i="18"/>
  <c r="O77" i="18"/>
  <c r="N78" i="18"/>
  <c r="O78" i="18"/>
  <c r="N79" i="18"/>
  <c r="O79" i="18"/>
  <c r="N29" i="18"/>
  <c r="P29" i="18" s="1"/>
  <c r="AO7" i="17" s="1"/>
  <c r="AO22" i="17" s="1"/>
  <c r="I52" i="18"/>
  <c r="J52" i="18"/>
  <c r="K52" i="18" s="1"/>
  <c r="I53" i="18"/>
  <c r="J53" i="18"/>
  <c r="K53" i="18" s="1"/>
  <c r="I54" i="18"/>
  <c r="J54" i="18"/>
  <c r="K54" i="18" s="1"/>
  <c r="I55" i="18"/>
  <c r="J55" i="18"/>
  <c r="K55" i="18" s="1"/>
  <c r="I56" i="18"/>
  <c r="J56" i="18"/>
  <c r="K56" i="18" s="1"/>
  <c r="I57" i="18"/>
  <c r="J57" i="18"/>
  <c r="K57" i="18" s="1"/>
  <c r="I58" i="18"/>
  <c r="J58" i="18"/>
  <c r="K58" i="18" s="1"/>
  <c r="I59" i="18"/>
  <c r="J59" i="18"/>
  <c r="K59" i="18" s="1"/>
  <c r="I60" i="18"/>
  <c r="J60" i="18"/>
  <c r="K60" i="18" s="1"/>
  <c r="I61" i="18"/>
  <c r="J61" i="18"/>
  <c r="K61" i="18" s="1"/>
  <c r="I62" i="18"/>
  <c r="J62" i="18"/>
  <c r="K62" i="18" s="1"/>
  <c r="I63" i="18"/>
  <c r="J63" i="18"/>
  <c r="K63" i="18" s="1"/>
  <c r="I64" i="18"/>
  <c r="J64" i="18"/>
  <c r="K64" i="18" s="1"/>
  <c r="I65" i="18"/>
  <c r="J65" i="18"/>
  <c r="K65" i="18" s="1"/>
  <c r="I66" i="18"/>
  <c r="J66" i="18"/>
  <c r="K66" i="18" s="1"/>
  <c r="I67" i="18"/>
  <c r="J67" i="18"/>
  <c r="K67" i="18" s="1"/>
  <c r="I68" i="18"/>
  <c r="J68" i="18"/>
  <c r="K68" i="18" s="1"/>
  <c r="I69" i="18"/>
  <c r="J69" i="18"/>
  <c r="K69" i="18" s="1"/>
  <c r="I70" i="18"/>
  <c r="J70" i="18"/>
  <c r="K70" i="18" s="1"/>
  <c r="I71" i="18"/>
  <c r="J71" i="18"/>
  <c r="K71" i="18" s="1"/>
  <c r="I72" i="18"/>
  <c r="J72" i="18"/>
  <c r="K72" i="18" s="1"/>
  <c r="I73" i="18"/>
  <c r="J73" i="18"/>
  <c r="K73" i="18" s="1"/>
  <c r="I74" i="18"/>
  <c r="J74" i="18"/>
  <c r="K74" i="18" s="1"/>
  <c r="I75" i="18"/>
  <c r="J75" i="18"/>
  <c r="K75" i="18" s="1"/>
  <c r="I76" i="18"/>
  <c r="J76" i="18"/>
  <c r="K76" i="18" s="1"/>
  <c r="I77" i="18"/>
  <c r="J77" i="18"/>
  <c r="K77" i="18" s="1"/>
  <c r="I78" i="18"/>
  <c r="J78" i="18"/>
  <c r="K78" i="18" s="1"/>
  <c r="I79" i="18"/>
  <c r="J79" i="18"/>
  <c r="K79" i="18" s="1"/>
  <c r="I51" i="18"/>
  <c r="I26" i="18"/>
  <c r="J26" i="18"/>
  <c r="K26" i="18" s="1"/>
  <c r="I27" i="18"/>
  <c r="J27" i="18"/>
  <c r="K27" i="18" s="1"/>
  <c r="I29" i="18"/>
  <c r="J29" i="18"/>
  <c r="K29" i="18" s="1"/>
  <c r="I30" i="18"/>
  <c r="J30" i="18"/>
  <c r="K30" i="18" s="1"/>
  <c r="I32" i="18"/>
  <c r="J32" i="18"/>
  <c r="K32" i="18" s="1"/>
  <c r="I33" i="18"/>
  <c r="J33" i="18"/>
  <c r="K33" i="18" s="1"/>
  <c r="I34" i="18"/>
  <c r="J34" i="18"/>
  <c r="K34" i="18" s="1"/>
  <c r="I36" i="18"/>
  <c r="J36" i="18"/>
  <c r="K36" i="18" s="1"/>
  <c r="I37" i="18"/>
  <c r="J37" i="18"/>
  <c r="K37" i="18" s="1"/>
  <c r="I38" i="18"/>
  <c r="J38" i="18"/>
  <c r="K38" i="18" s="1"/>
  <c r="I39" i="18"/>
  <c r="J39" i="18"/>
  <c r="K39" i="18" s="1"/>
  <c r="I40" i="18"/>
  <c r="J40" i="18"/>
  <c r="K40" i="18" s="1"/>
  <c r="I41" i="18"/>
  <c r="J41" i="18"/>
  <c r="K41" i="18" s="1"/>
  <c r="I42" i="18"/>
  <c r="J42" i="18"/>
  <c r="K42" i="18" s="1"/>
  <c r="I44" i="18"/>
  <c r="J44" i="18"/>
  <c r="K44" i="18" s="1"/>
  <c r="I45" i="18"/>
  <c r="J45" i="18"/>
  <c r="K45" i="18" s="1"/>
  <c r="I47" i="18"/>
  <c r="J47" i="18"/>
  <c r="K47" i="18" s="1"/>
  <c r="I50" i="18"/>
  <c r="J50" i="18"/>
  <c r="K50" i="18" s="1"/>
  <c r="N52" i="18"/>
  <c r="O52" i="18"/>
  <c r="G7" i="17" l="1"/>
  <c r="E23" i="17"/>
  <c r="E15" i="17"/>
  <c r="E18" i="17"/>
  <c r="E16" i="17"/>
  <c r="E21" i="17"/>
  <c r="E20" i="17"/>
  <c r="E19" i="17"/>
  <c r="E22" i="17"/>
  <c r="E13" i="17"/>
  <c r="E12" i="17"/>
  <c r="BC7" i="17"/>
  <c r="BA20" i="17"/>
  <c r="BA12" i="17"/>
  <c r="BA18" i="17"/>
  <c r="BA15" i="17"/>
  <c r="BA23" i="17"/>
  <c r="BA22" i="17"/>
  <c r="BA13" i="17"/>
  <c r="BA14" i="17"/>
  <c r="BA21" i="17"/>
  <c r="BA17" i="17"/>
  <c r="W7" i="17"/>
  <c r="U14" i="17"/>
  <c r="U20" i="17"/>
  <c r="U22" i="17"/>
  <c r="U19" i="17"/>
  <c r="U17" i="17"/>
  <c r="U12" i="17"/>
  <c r="U23" i="17"/>
  <c r="P79" i="18"/>
  <c r="FU7" i="17" s="1"/>
  <c r="P77" i="18"/>
  <c r="FM7" i="17" s="1"/>
  <c r="P75" i="18"/>
  <c r="FE7" i="17" s="1"/>
  <c r="P73" i="18"/>
  <c r="EW7" i="17" s="1"/>
  <c r="P71" i="18"/>
  <c r="EO7" i="17" s="1"/>
  <c r="P69" i="18"/>
  <c r="EG7" i="17" s="1"/>
  <c r="P65" i="18"/>
  <c r="DQ7" i="17" s="1"/>
  <c r="P57" i="18"/>
  <c r="CK7" i="17" s="1"/>
  <c r="BK7" i="17"/>
  <c r="BI23" i="17"/>
  <c r="AW15" i="17"/>
  <c r="AW18" i="17"/>
  <c r="AW19" i="17"/>
  <c r="AW13" i="17"/>
  <c r="AW14" i="17"/>
  <c r="AW16" i="17"/>
  <c r="AW17" i="17"/>
  <c r="BI17" i="17"/>
  <c r="BE17" i="17"/>
  <c r="BC23" i="17"/>
  <c r="BI21" i="17"/>
  <c r="AS18" i="17"/>
  <c r="AS15" i="17"/>
  <c r="U18" i="17"/>
  <c r="AW23" i="17"/>
  <c r="AS13" i="17"/>
  <c r="AS21" i="17"/>
  <c r="S7" i="17"/>
  <c r="Q12" i="17"/>
  <c r="Q23" i="17"/>
  <c r="Q21" i="17"/>
  <c r="Q17" i="17"/>
  <c r="Q18" i="17"/>
  <c r="BG7" i="17"/>
  <c r="BG20" i="17" s="1"/>
  <c r="BE14" i="17"/>
  <c r="BE21" i="17"/>
  <c r="AU7" i="17"/>
  <c r="AS14" i="17"/>
  <c r="AS17" i="17"/>
  <c r="AS22" i="17"/>
  <c r="AS23" i="17"/>
  <c r="BE22" i="17"/>
  <c r="AW22" i="17"/>
  <c r="U13" i="17"/>
  <c r="AW20" i="17"/>
  <c r="U16" i="17"/>
  <c r="AO16" i="17"/>
  <c r="AO17" i="17"/>
  <c r="I12" i="17"/>
  <c r="AO14" i="17"/>
  <c r="I13" i="17"/>
  <c r="I19" i="17"/>
  <c r="I15" i="17"/>
  <c r="G23" i="17"/>
  <c r="AC16" i="17"/>
  <c r="AC14" i="17"/>
  <c r="AE12" i="17"/>
  <c r="AE23" i="17"/>
  <c r="AC17" i="17"/>
  <c r="I17" i="17"/>
  <c r="AO19" i="17"/>
  <c r="AO13" i="17"/>
  <c r="AO15" i="17"/>
  <c r="I18" i="17"/>
  <c r="K7" i="17"/>
  <c r="M22" i="17"/>
  <c r="O13" i="17"/>
  <c r="M17" i="17"/>
  <c r="CU7" i="17"/>
  <c r="CU12" i="17" s="1"/>
  <c r="CS20" i="17"/>
  <c r="CS12" i="17"/>
  <c r="CS18" i="17"/>
  <c r="CS16" i="17"/>
  <c r="CS15" i="17"/>
  <c r="CS23" i="17"/>
  <c r="BC13" i="17"/>
  <c r="BC17" i="17"/>
  <c r="CS22" i="17"/>
  <c r="CS14" i="17"/>
  <c r="CS17" i="17"/>
  <c r="CU20" i="17"/>
  <c r="CU13" i="17"/>
  <c r="CU18" i="17"/>
  <c r="CU17" i="17"/>
  <c r="CU22" i="17"/>
  <c r="CU15" i="17"/>
  <c r="BC14" i="17"/>
  <c r="BC18" i="17"/>
  <c r="CS19" i="17"/>
  <c r="AY16" i="17"/>
  <c r="AY14" i="17"/>
  <c r="AY12" i="17"/>
  <c r="AY21" i="17"/>
  <c r="AY20" i="17"/>
  <c r="AY19" i="17"/>
  <c r="AY18" i="17"/>
  <c r="AY17" i="17"/>
  <c r="AY15" i="17"/>
  <c r="AY23" i="17"/>
  <c r="AY22" i="17"/>
  <c r="AY13" i="17"/>
  <c r="AQ16" i="17"/>
  <c r="AQ14" i="17"/>
  <c r="AQ12" i="17"/>
  <c r="AQ19" i="17"/>
  <c r="AQ18" i="17"/>
  <c r="AQ17" i="17"/>
  <c r="AQ15" i="17"/>
  <c r="AQ23" i="17"/>
  <c r="AQ22" i="17"/>
  <c r="AQ13" i="17"/>
  <c r="AQ21" i="17"/>
  <c r="AQ20" i="17"/>
  <c r="BC15" i="17"/>
  <c r="CS13" i="17"/>
  <c r="CS21" i="17"/>
  <c r="K21" i="17"/>
  <c r="K13" i="17"/>
  <c r="K23" i="17"/>
  <c r="K15" i="17"/>
  <c r="K17" i="17"/>
  <c r="G12" i="17"/>
  <c r="G22" i="17"/>
  <c r="G21" i="17"/>
  <c r="BG18" i="17"/>
  <c r="BG22" i="17"/>
  <c r="BG19" i="17"/>
  <c r="BG17" i="17"/>
  <c r="BG21" i="17"/>
  <c r="BC22" i="17"/>
  <c r="BC19" i="17"/>
  <c r="BC20" i="17"/>
  <c r="BC21" i="17"/>
  <c r="BG23" i="17"/>
  <c r="BG15" i="17"/>
  <c r="BG14" i="17"/>
  <c r="BG13" i="17"/>
  <c r="G18" i="17"/>
  <c r="G14" i="17"/>
  <c r="G19" i="17"/>
  <c r="G13" i="17"/>
  <c r="G17" i="17"/>
  <c r="G16" i="17"/>
  <c r="G15" i="17"/>
  <c r="G20" i="17"/>
  <c r="P78" i="18"/>
  <c r="FQ7" i="17" s="1"/>
  <c r="P76" i="18"/>
  <c r="FI7" i="17" s="1"/>
  <c r="P74" i="18"/>
  <c r="FA7" i="17" s="1"/>
  <c r="P72" i="18"/>
  <c r="ES7" i="17" s="1"/>
  <c r="P70" i="18"/>
  <c r="EK7" i="17" s="1"/>
  <c r="P62" i="18"/>
  <c r="DE7" i="17" s="1"/>
  <c r="P60" i="18"/>
  <c r="CW7" i="17" s="1"/>
  <c r="P63" i="18"/>
  <c r="DI7" i="17" s="1"/>
  <c r="P61" i="18"/>
  <c r="DA7" i="17" s="1"/>
  <c r="P52" i="18"/>
  <c r="BQ7" i="17" s="1"/>
  <c r="P68" i="18"/>
  <c r="EC7" i="17" s="1"/>
  <c r="P66" i="18"/>
  <c r="DU7" i="17" s="1"/>
  <c r="P64" i="18"/>
  <c r="DM7" i="17" s="1"/>
  <c r="P58" i="18"/>
  <c r="CO7" i="17" s="1"/>
  <c r="P67" i="18"/>
  <c r="DY7" i="17" s="1"/>
  <c r="DC7" i="17" l="1"/>
  <c r="DA15" i="17"/>
  <c r="DA17" i="17"/>
  <c r="DA20" i="17"/>
  <c r="DA12" i="17"/>
  <c r="DA21" i="17"/>
  <c r="DA18" i="17"/>
  <c r="DA14" i="17"/>
  <c r="DA13" i="17"/>
  <c r="DA22" i="17"/>
  <c r="DA19" i="17"/>
  <c r="DA23" i="17"/>
  <c r="DA16" i="17"/>
  <c r="EQ7" i="17"/>
  <c r="EO21" i="17"/>
  <c r="EO13" i="17"/>
  <c r="EO15" i="17"/>
  <c r="EO14" i="17"/>
  <c r="EO19" i="17"/>
  <c r="EO23" i="17"/>
  <c r="EO16" i="17"/>
  <c r="EO12" i="17"/>
  <c r="EO20" i="17"/>
  <c r="EO18" i="17"/>
  <c r="EO22" i="17"/>
  <c r="EO17" i="17"/>
  <c r="DW7" i="17"/>
  <c r="DU23" i="17"/>
  <c r="DU21" i="17"/>
  <c r="DU20" i="17"/>
  <c r="DU19" i="17"/>
  <c r="DU15" i="17"/>
  <c r="DU13" i="17"/>
  <c r="DU16" i="17"/>
  <c r="DU18" i="17"/>
  <c r="DU22" i="17"/>
  <c r="DU12" i="17"/>
  <c r="DU17" i="17"/>
  <c r="DU14" i="17"/>
  <c r="DO7" i="17"/>
  <c r="DM12" i="17"/>
  <c r="DM14" i="17"/>
  <c r="DM16" i="17"/>
  <c r="DM18" i="17"/>
  <c r="DM22" i="17"/>
  <c r="DM13" i="17"/>
  <c r="DM19" i="17"/>
  <c r="DM20" i="17"/>
  <c r="DM23" i="17"/>
  <c r="DM15" i="17"/>
  <c r="DM17" i="17"/>
  <c r="DM21" i="17"/>
  <c r="EM7" i="17"/>
  <c r="EK22" i="17"/>
  <c r="EK19" i="17"/>
  <c r="EK12" i="17"/>
  <c r="EK21" i="17"/>
  <c r="EK18" i="17"/>
  <c r="EK15" i="17"/>
  <c r="EK14" i="17"/>
  <c r="EK23" i="17"/>
  <c r="EK17" i="17"/>
  <c r="EK20" i="17"/>
  <c r="EK16" i="17"/>
  <c r="EK13" i="17"/>
  <c r="BK16" i="17"/>
  <c r="BK22" i="17"/>
  <c r="BK17" i="17"/>
  <c r="BK20" i="17"/>
  <c r="BK23" i="17"/>
  <c r="BK12" i="17"/>
  <c r="BK18" i="17"/>
  <c r="BK14" i="17"/>
  <c r="BK19" i="17"/>
  <c r="BK13" i="17"/>
  <c r="BK21" i="17"/>
  <c r="BK15" i="17"/>
  <c r="DK7" i="17"/>
  <c r="DI20" i="17"/>
  <c r="DI16" i="17"/>
  <c r="DI12" i="17"/>
  <c r="DI21" i="17"/>
  <c r="DI15" i="17"/>
  <c r="DI19" i="17"/>
  <c r="DI14" i="17"/>
  <c r="DI23" i="17"/>
  <c r="DI18" i="17"/>
  <c r="DI13" i="17"/>
  <c r="DI22" i="17"/>
  <c r="DI17" i="17"/>
  <c r="CM7" i="17"/>
  <c r="CK13" i="17"/>
  <c r="CK22" i="17"/>
  <c r="CK14" i="17"/>
  <c r="CK17" i="17"/>
  <c r="CK23" i="17"/>
  <c r="CK19" i="17"/>
  <c r="CK20" i="17"/>
  <c r="CK12" i="17"/>
  <c r="CK15" i="17"/>
  <c r="CK21" i="17"/>
  <c r="CK18" i="17"/>
  <c r="CK16" i="17"/>
  <c r="EY7" i="17"/>
  <c r="EW15" i="17"/>
  <c r="EW19" i="17"/>
  <c r="EW23" i="17"/>
  <c r="EW12" i="17"/>
  <c r="EW16" i="17"/>
  <c r="EW20" i="17"/>
  <c r="EW17" i="17"/>
  <c r="EW18" i="17"/>
  <c r="EW13" i="17"/>
  <c r="EW21" i="17"/>
  <c r="EW14" i="17"/>
  <c r="EW22" i="17"/>
  <c r="EA7" i="17"/>
  <c r="DY16" i="17"/>
  <c r="DY12" i="17"/>
  <c r="DY19" i="17"/>
  <c r="DY15" i="17"/>
  <c r="DY20" i="17"/>
  <c r="DY14" i="17"/>
  <c r="DY21" i="17"/>
  <c r="DY22" i="17"/>
  <c r="DY23" i="17"/>
  <c r="DY18" i="17"/>
  <c r="DY17" i="17"/>
  <c r="DY13" i="17"/>
  <c r="EE7" i="17"/>
  <c r="EC12" i="17"/>
  <c r="EC13" i="17"/>
  <c r="EC18" i="17"/>
  <c r="EC19" i="17"/>
  <c r="EC20" i="17"/>
  <c r="EC14" i="17"/>
  <c r="EC23" i="17"/>
  <c r="EC22" i="17"/>
  <c r="EC17" i="17"/>
  <c r="EC16" i="17"/>
  <c r="EC15" i="17"/>
  <c r="EC21" i="17"/>
  <c r="CY7" i="17"/>
  <c r="CW21" i="17"/>
  <c r="CW13" i="17"/>
  <c r="CW20" i="17"/>
  <c r="CW19" i="17"/>
  <c r="CW16" i="17"/>
  <c r="CW12" i="17"/>
  <c r="CW23" i="17"/>
  <c r="CW14" i="17"/>
  <c r="CW17" i="17"/>
  <c r="CW18" i="17"/>
  <c r="CW15" i="17"/>
  <c r="CW22" i="17"/>
  <c r="FC7" i="17"/>
  <c r="FA13" i="17"/>
  <c r="FA17" i="17"/>
  <c r="FA21" i="17"/>
  <c r="FA14" i="17"/>
  <c r="FA18" i="17"/>
  <c r="FA22" i="17"/>
  <c r="FA12" i="17"/>
  <c r="FA20" i="17"/>
  <c r="FA15" i="17"/>
  <c r="FA23" i="17"/>
  <c r="FA16" i="17"/>
  <c r="FA19" i="17"/>
  <c r="BG12" i="17"/>
  <c r="BG16" i="17"/>
  <c r="CU23" i="17"/>
  <c r="CU19" i="17"/>
  <c r="CU21" i="17"/>
  <c r="K22" i="17"/>
  <c r="K14" i="17"/>
  <c r="K20" i="17"/>
  <c r="K12" i="17"/>
  <c r="K18" i="17"/>
  <c r="K16" i="17"/>
  <c r="K19" i="17"/>
  <c r="AU23" i="17"/>
  <c r="AU20" i="17"/>
  <c r="AU22" i="17"/>
  <c r="AU16" i="17"/>
  <c r="AU18" i="17"/>
  <c r="AU17" i="17"/>
  <c r="AU15" i="17"/>
  <c r="AU12" i="17"/>
  <c r="AU14" i="17"/>
  <c r="AU13" i="17"/>
  <c r="AU19" i="17"/>
  <c r="AU21" i="17"/>
  <c r="DS7" i="17"/>
  <c r="DQ18" i="17"/>
  <c r="DQ14" i="17"/>
  <c r="DQ20" i="17"/>
  <c r="DQ23" i="17"/>
  <c r="DQ15" i="17"/>
  <c r="DQ21" i="17"/>
  <c r="DQ22" i="17"/>
  <c r="DQ13" i="17"/>
  <c r="DQ16" i="17"/>
  <c r="DQ19" i="17"/>
  <c r="DQ12" i="17"/>
  <c r="DQ17" i="17"/>
  <c r="FG7" i="17"/>
  <c r="FE14" i="17"/>
  <c r="FE18" i="17"/>
  <c r="FE22" i="17"/>
  <c r="FE15" i="17"/>
  <c r="FE19" i="17"/>
  <c r="FE23" i="17"/>
  <c r="FE17" i="17"/>
  <c r="FE12" i="17"/>
  <c r="FE20" i="17"/>
  <c r="FE13" i="17"/>
  <c r="FE21" i="17"/>
  <c r="FE16" i="17"/>
  <c r="FS7" i="17"/>
  <c r="FQ21" i="17"/>
  <c r="FQ17" i="17"/>
  <c r="FQ13" i="17"/>
  <c r="FQ12" i="17"/>
  <c r="FQ20" i="17"/>
  <c r="FQ16" i="17"/>
  <c r="FQ19" i="17"/>
  <c r="FQ18" i="17"/>
  <c r="FQ23" i="17"/>
  <c r="FQ15" i="17"/>
  <c r="FQ14" i="17"/>
  <c r="FQ22" i="17"/>
  <c r="FW7" i="17"/>
  <c r="FU23" i="17"/>
  <c r="FU19" i="17"/>
  <c r="FU15" i="17"/>
  <c r="FU22" i="17"/>
  <c r="FU18" i="17"/>
  <c r="FU14" i="17"/>
  <c r="FU20" i="17"/>
  <c r="FU12" i="17"/>
  <c r="FU17" i="17"/>
  <c r="FU16" i="17"/>
  <c r="FU21" i="17"/>
  <c r="FU13" i="17"/>
  <c r="W23" i="17"/>
  <c r="W13" i="17"/>
  <c r="W21" i="17"/>
  <c r="W15" i="17"/>
  <c r="W12" i="17"/>
  <c r="W20" i="17"/>
  <c r="W22" i="17"/>
  <c r="W19" i="17"/>
  <c r="W14" i="17"/>
  <c r="W16" i="17"/>
  <c r="W17" i="17"/>
  <c r="W18" i="17"/>
  <c r="EU7" i="17"/>
  <c r="ES14" i="17"/>
  <c r="ES18" i="17"/>
  <c r="ES22" i="17"/>
  <c r="ES15" i="17"/>
  <c r="ES19" i="17"/>
  <c r="ES23" i="17"/>
  <c r="ES17" i="17"/>
  <c r="ES12" i="17"/>
  <c r="ES20" i="17"/>
  <c r="ES13" i="17"/>
  <c r="ES21" i="17"/>
  <c r="ES16" i="17"/>
  <c r="CQ7" i="17"/>
  <c r="CO20" i="17"/>
  <c r="CO15" i="17"/>
  <c r="CO17" i="17"/>
  <c r="CO19" i="17"/>
  <c r="CO12" i="17"/>
  <c r="CO13" i="17"/>
  <c r="CO16" i="17"/>
  <c r="CO23" i="17"/>
  <c r="CO22" i="17"/>
  <c r="CO18" i="17"/>
  <c r="CO21" i="17"/>
  <c r="CO14" i="17"/>
  <c r="BS7" i="17"/>
  <c r="BQ13" i="17"/>
  <c r="BQ21" i="17"/>
  <c r="BQ12" i="17"/>
  <c r="BQ16" i="17"/>
  <c r="BQ20" i="17"/>
  <c r="BQ15" i="17"/>
  <c r="BQ23" i="17"/>
  <c r="BQ17" i="17"/>
  <c r="BQ22" i="17"/>
  <c r="BQ19" i="17"/>
  <c r="BQ18" i="17"/>
  <c r="BQ14" i="17"/>
  <c r="DG7" i="17"/>
  <c r="DE23" i="17"/>
  <c r="DE15" i="17"/>
  <c r="DE22" i="17"/>
  <c r="DE21" i="17"/>
  <c r="DE13" i="17"/>
  <c r="DE14" i="17"/>
  <c r="DE17" i="17"/>
  <c r="DE12" i="17"/>
  <c r="DE18" i="17"/>
  <c r="DE16" i="17"/>
  <c r="DE19" i="17"/>
  <c r="DE20" i="17"/>
  <c r="FK7" i="17"/>
  <c r="FI13" i="17"/>
  <c r="FI20" i="17"/>
  <c r="FI16" i="17"/>
  <c r="FI23" i="17"/>
  <c r="FI19" i="17"/>
  <c r="FI15" i="17"/>
  <c r="FI21" i="17"/>
  <c r="FI12" i="17"/>
  <c r="FI18" i="17"/>
  <c r="FI17" i="17"/>
  <c r="FI22" i="17"/>
  <c r="FI14" i="17"/>
  <c r="CU14" i="17"/>
  <c r="CU16" i="17"/>
  <c r="S21" i="17"/>
  <c r="S18" i="17"/>
  <c r="S17" i="17"/>
  <c r="S13" i="17"/>
  <c r="S16" i="17"/>
  <c r="S15" i="17"/>
  <c r="S22" i="17"/>
  <c r="S20" i="17"/>
  <c r="S14" i="17"/>
  <c r="S19" i="17"/>
  <c r="S23" i="17"/>
  <c r="S12" i="17"/>
  <c r="EG20" i="17"/>
  <c r="EI7" i="17"/>
  <c r="EG12" i="17"/>
  <c r="EG13" i="17"/>
  <c r="EG14" i="17"/>
  <c r="EG21" i="17"/>
  <c r="EG16" i="17"/>
  <c r="EG15" i="17"/>
  <c r="EG18" i="17"/>
  <c r="EG19" i="17"/>
  <c r="EG17" i="17"/>
  <c r="EG22" i="17"/>
  <c r="EG23" i="17"/>
  <c r="FO7" i="17"/>
  <c r="FM22" i="17"/>
  <c r="FM18" i="17"/>
  <c r="FM14" i="17"/>
  <c r="FM21" i="17"/>
  <c r="FM17" i="17"/>
  <c r="FM13" i="17"/>
  <c r="FM23" i="17"/>
  <c r="FM15" i="17"/>
  <c r="FM20" i="17"/>
  <c r="FM12" i="17"/>
  <c r="FM19" i="17"/>
  <c r="FM16" i="17"/>
  <c r="BC16" i="17"/>
  <c r="BC12" i="17"/>
  <c r="O56" i="18"/>
  <c r="N56" i="18"/>
  <c r="O55" i="18"/>
  <c r="N55" i="18"/>
  <c r="O54" i="18"/>
  <c r="N54" i="18"/>
  <c r="O53" i="18"/>
  <c r="N53" i="18"/>
  <c r="O51" i="18"/>
  <c r="N51" i="18"/>
  <c r="J51" i="18"/>
  <c r="K51" i="18" s="1"/>
  <c r="O25" i="18"/>
  <c r="N25" i="18"/>
  <c r="J25" i="18"/>
  <c r="I25" i="18"/>
  <c r="O24" i="18"/>
  <c r="N24" i="18"/>
  <c r="J24" i="18"/>
  <c r="I24" i="18"/>
  <c r="J22" i="18"/>
  <c r="I22" i="18"/>
  <c r="O21" i="18"/>
  <c r="N21" i="18"/>
  <c r="J21" i="18"/>
  <c r="I21" i="18"/>
  <c r="J19" i="18"/>
  <c r="I19" i="18"/>
  <c r="J18" i="18"/>
  <c r="I18" i="18"/>
  <c r="J17" i="18"/>
  <c r="I17" i="18"/>
  <c r="J16" i="18"/>
  <c r="I16" i="18"/>
  <c r="J14" i="18"/>
  <c r="I14" i="18"/>
  <c r="J12" i="18"/>
  <c r="K12" i="18" s="1"/>
  <c r="I12" i="18"/>
  <c r="J10" i="18"/>
  <c r="I10" i="18"/>
  <c r="J9" i="18"/>
  <c r="K9" i="18" s="1"/>
  <c r="I9" i="18"/>
  <c r="I8" i="18"/>
  <c r="DG22" i="17" l="1"/>
  <c r="DG20" i="17"/>
  <c r="DG18" i="17"/>
  <c r="DG19" i="17"/>
  <c r="DG17" i="17"/>
  <c r="DG15" i="17"/>
  <c r="DG13" i="17"/>
  <c r="DG14" i="17"/>
  <c r="DG12" i="17"/>
  <c r="DG21" i="17"/>
  <c r="DG16" i="17"/>
  <c r="DG23" i="17"/>
  <c r="DO14" i="17"/>
  <c r="DO15" i="17"/>
  <c r="DO17" i="17"/>
  <c r="DO13" i="17"/>
  <c r="DO19" i="17"/>
  <c r="DO21" i="17"/>
  <c r="DO23" i="17"/>
  <c r="DO18" i="17"/>
  <c r="DO16" i="17"/>
  <c r="DO22" i="17"/>
  <c r="DO12" i="17"/>
  <c r="DO20" i="17"/>
  <c r="BS13" i="17"/>
  <c r="BS21" i="17"/>
  <c r="BS17" i="17"/>
  <c r="BS12" i="17"/>
  <c r="BS15" i="17"/>
  <c r="BS16" i="17"/>
  <c r="BS23" i="17"/>
  <c r="BS20" i="17"/>
  <c r="BS19" i="17"/>
  <c r="BS22" i="17"/>
  <c r="BS18" i="17"/>
  <c r="BS14" i="17"/>
  <c r="FS23" i="17"/>
  <c r="FS19" i="17"/>
  <c r="FS15" i="17"/>
  <c r="FS12" i="17"/>
  <c r="FS22" i="17"/>
  <c r="FS18" i="17"/>
  <c r="FS14" i="17"/>
  <c r="FS21" i="17"/>
  <c r="FS17" i="17"/>
  <c r="FS20" i="17"/>
  <c r="FS16" i="17"/>
  <c r="FS13" i="17"/>
  <c r="CY14" i="17"/>
  <c r="CY12" i="17"/>
  <c r="CY16" i="17"/>
  <c r="CY23" i="17"/>
  <c r="CY21" i="17"/>
  <c r="CY19" i="17"/>
  <c r="CY22" i="17"/>
  <c r="CY18" i="17"/>
  <c r="CY15" i="17"/>
  <c r="CY17" i="17"/>
  <c r="CY20" i="17"/>
  <c r="CY13" i="17"/>
  <c r="CM22" i="17"/>
  <c r="CM20" i="17"/>
  <c r="CM17" i="17"/>
  <c r="CM15" i="17"/>
  <c r="CM18" i="17"/>
  <c r="CM23" i="17"/>
  <c r="CM21" i="17"/>
  <c r="CM19" i="17"/>
  <c r="CM16" i="17"/>
  <c r="CM14" i="17"/>
  <c r="CM12" i="17"/>
  <c r="CM13" i="17"/>
  <c r="DW21" i="17"/>
  <c r="DW14" i="17"/>
  <c r="DW15" i="17"/>
  <c r="DW23" i="17"/>
  <c r="DW19" i="17"/>
  <c r="DW18" i="17"/>
  <c r="DW12" i="17"/>
  <c r="DW20" i="17"/>
  <c r="DW22" i="17"/>
  <c r="DW16" i="17"/>
  <c r="DW17" i="17"/>
  <c r="DW13" i="17"/>
  <c r="EY12" i="17"/>
  <c r="EY16" i="17"/>
  <c r="EY20" i="17"/>
  <c r="EY15" i="17"/>
  <c r="EY23" i="17"/>
  <c r="EY13" i="17"/>
  <c r="EY17" i="17"/>
  <c r="EY21" i="17"/>
  <c r="EY14" i="17"/>
  <c r="EY18" i="17"/>
  <c r="EY22" i="17"/>
  <c r="EY19" i="17"/>
  <c r="FG18" i="17"/>
  <c r="FG12" i="17"/>
  <c r="FG15" i="17"/>
  <c r="FG14" i="17"/>
  <c r="FG21" i="17"/>
  <c r="FG19" i="17"/>
  <c r="FG16" i="17"/>
  <c r="FG13" i="17"/>
  <c r="FG22" i="17"/>
  <c r="FG17" i="17"/>
  <c r="FG23" i="17"/>
  <c r="FG20" i="17"/>
  <c r="EE17" i="17"/>
  <c r="EE16" i="17"/>
  <c r="EE13" i="17"/>
  <c r="EE23" i="17"/>
  <c r="EE12" i="17"/>
  <c r="EE15" i="17"/>
  <c r="EE20" i="17"/>
  <c r="EE14" i="17"/>
  <c r="EE19" i="17"/>
  <c r="EE18" i="17"/>
  <c r="EE22" i="17"/>
  <c r="EE21" i="17"/>
  <c r="DK20" i="17"/>
  <c r="DK22" i="17"/>
  <c r="DK17" i="17"/>
  <c r="DK14" i="17"/>
  <c r="DK15" i="17"/>
  <c r="DK21" i="17"/>
  <c r="DK23" i="17"/>
  <c r="DK13" i="17"/>
  <c r="DK19" i="17"/>
  <c r="DK18" i="17"/>
  <c r="DK16" i="17"/>
  <c r="DK12" i="17"/>
  <c r="EQ12" i="17"/>
  <c r="EQ16" i="17"/>
  <c r="EQ20" i="17"/>
  <c r="EQ13" i="17"/>
  <c r="EQ17" i="17"/>
  <c r="EQ21" i="17"/>
  <c r="EQ15" i="17"/>
  <c r="EQ23" i="17"/>
  <c r="EQ18" i="17"/>
  <c r="EQ19" i="17"/>
  <c r="EQ14" i="17"/>
  <c r="EQ22" i="17"/>
  <c r="FW20" i="17"/>
  <c r="FW16" i="17"/>
  <c r="FW12" i="17"/>
  <c r="FW13" i="17"/>
  <c r="FW23" i="17"/>
  <c r="FW19" i="17"/>
  <c r="FW15" i="17"/>
  <c r="FW22" i="17"/>
  <c r="FW14" i="17"/>
  <c r="FW17" i="17"/>
  <c r="FW18" i="17"/>
  <c r="FW21" i="17"/>
  <c r="FC15" i="17"/>
  <c r="FC20" i="17"/>
  <c r="FC23" i="17"/>
  <c r="FC21" i="17"/>
  <c r="FC12" i="17"/>
  <c r="FC16" i="17"/>
  <c r="FC22" i="17"/>
  <c r="FC13" i="17"/>
  <c r="FC19" i="17"/>
  <c r="FC18" i="17"/>
  <c r="FC17" i="17"/>
  <c r="FC14" i="17"/>
  <c r="CQ12" i="17"/>
  <c r="CQ14" i="17"/>
  <c r="CQ19" i="17"/>
  <c r="CQ20" i="17"/>
  <c r="CQ13" i="17"/>
  <c r="CQ18" i="17"/>
  <c r="CQ23" i="17"/>
  <c r="CQ16" i="17"/>
  <c r="CQ17" i="17"/>
  <c r="CQ21" i="17"/>
  <c r="CQ22" i="17"/>
  <c r="CQ15" i="17"/>
  <c r="FO21" i="17"/>
  <c r="FO17" i="17"/>
  <c r="FO13" i="17"/>
  <c r="FO14" i="17"/>
  <c r="FO12" i="17"/>
  <c r="FO20" i="17"/>
  <c r="FO16" i="17"/>
  <c r="FO23" i="17"/>
  <c r="FO19" i="17"/>
  <c r="FO15" i="17"/>
  <c r="FO22" i="17"/>
  <c r="FO18" i="17"/>
  <c r="EI12" i="17"/>
  <c r="EI22" i="17"/>
  <c r="EI19" i="17"/>
  <c r="EI13" i="17"/>
  <c r="EI21" i="17"/>
  <c r="EI18" i="17"/>
  <c r="EI15" i="17"/>
  <c r="EI17" i="17"/>
  <c r="EI14" i="17"/>
  <c r="EI23" i="17"/>
  <c r="EI20" i="17"/>
  <c r="EI16" i="17"/>
  <c r="FK20" i="17"/>
  <c r="FK16" i="17"/>
  <c r="FK12" i="17"/>
  <c r="FK17" i="17"/>
  <c r="FK23" i="17"/>
  <c r="FK19" i="17"/>
  <c r="FK15" i="17"/>
  <c r="FK22" i="17"/>
  <c r="FK18" i="17"/>
  <c r="FK14" i="17"/>
  <c r="FK21" i="17"/>
  <c r="FK13" i="17"/>
  <c r="EU13" i="17"/>
  <c r="EU17" i="17"/>
  <c r="EU19" i="17"/>
  <c r="EU16" i="17"/>
  <c r="EU14" i="17"/>
  <c r="EU18" i="17"/>
  <c r="EU21" i="17"/>
  <c r="EU15" i="17"/>
  <c r="EU20" i="17"/>
  <c r="EU23" i="17"/>
  <c r="EU12" i="17"/>
  <c r="EU22" i="17"/>
  <c r="DS19" i="17"/>
  <c r="DS23" i="17"/>
  <c r="DS14" i="17"/>
  <c r="DS12" i="17"/>
  <c r="DS22" i="17"/>
  <c r="DS15" i="17"/>
  <c r="DS20" i="17"/>
  <c r="DS17" i="17"/>
  <c r="DS13" i="17"/>
  <c r="DS18" i="17"/>
  <c r="DS21" i="17"/>
  <c r="DS16" i="17"/>
  <c r="EA22" i="17"/>
  <c r="EA17" i="17"/>
  <c r="EA14" i="17"/>
  <c r="EA19" i="17"/>
  <c r="EA20" i="17"/>
  <c r="EA23" i="17"/>
  <c r="EA21" i="17"/>
  <c r="EA13" i="17"/>
  <c r="EA15" i="17"/>
  <c r="EA18" i="17"/>
  <c r="EA12" i="17"/>
  <c r="EA16" i="17"/>
  <c r="EM23" i="17"/>
  <c r="EM19" i="17"/>
  <c r="EM15" i="17"/>
  <c r="EM12" i="17"/>
  <c r="EM22" i="17"/>
  <c r="EM18" i="17"/>
  <c r="EM14" i="17"/>
  <c r="EM21" i="17"/>
  <c r="EM17" i="17"/>
  <c r="EM13" i="17"/>
  <c r="EM16" i="17"/>
  <c r="EM20" i="17"/>
  <c r="DC18" i="17"/>
  <c r="DC15" i="17"/>
  <c r="DC13" i="17"/>
  <c r="DC16" i="17"/>
  <c r="DC20" i="17"/>
  <c r="DC17" i="17"/>
  <c r="DC22" i="17"/>
  <c r="DC23" i="17"/>
  <c r="DC21" i="17"/>
  <c r="DC12" i="17"/>
  <c r="DC14" i="17"/>
  <c r="DC19" i="17"/>
  <c r="P56" i="18"/>
  <c r="CG7" i="17" s="1"/>
  <c r="P24" i="18"/>
  <c r="AG7" i="17" s="1"/>
  <c r="P25" i="18"/>
  <c r="AK7" i="17" s="1"/>
  <c r="P51" i="18"/>
  <c r="BM7" i="17" s="1"/>
  <c r="K25" i="18"/>
  <c r="K14" i="18"/>
  <c r="K16" i="18"/>
  <c r="P54" i="18"/>
  <c r="BY7" i="17" s="1"/>
  <c r="K21" i="18"/>
  <c r="P53" i="18"/>
  <c r="BU7" i="17" s="1"/>
  <c r="P55" i="18"/>
  <c r="CC7" i="17" s="1"/>
  <c r="K8" i="18"/>
  <c r="P21" i="18"/>
  <c r="Y7" i="17" s="1"/>
  <c r="K10" i="18"/>
  <c r="K17" i="18"/>
  <c r="K22" i="18"/>
  <c r="K18" i="18"/>
  <c r="K24" i="18"/>
  <c r="K19" i="18"/>
  <c r="CE7" i="17" l="1"/>
  <c r="CC22" i="17"/>
  <c r="CC18" i="17"/>
  <c r="CC14" i="17"/>
  <c r="CC21" i="17"/>
  <c r="CC17" i="17"/>
  <c r="CC13" i="17"/>
  <c r="CC20" i="17"/>
  <c r="CC12" i="17"/>
  <c r="CC19" i="17"/>
  <c r="CC16" i="17"/>
  <c r="CC15" i="17"/>
  <c r="CC23" i="17"/>
  <c r="BM20" i="17"/>
  <c r="BM21" i="17"/>
  <c r="BM13" i="17"/>
  <c r="BM12" i="17"/>
  <c r="BM19" i="17"/>
  <c r="BM14" i="17"/>
  <c r="BM23" i="17"/>
  <c r="BO7" i="17"/>
  <c r="BM17" i="17"/>
  <c r="BM16" i="17"/>
  <c r="BM18" i="17"/>
  <c r="BM15" i="17"/>
  <c r="BM22" i="17"/>
  <c r="CA7" i="17"/>
  <c r="BY15" i="17"/>
  <c r="BY23" i="17"/>
  <c r="BY14" i="17"/>
  <c r="BY18" i="17"/>
  <c r="BY22" i="17"/>
  <c r="BY17" i="17"/>
  <c r="BY21" i="17"/>
  <c r="BY12" i="17"/>
  <c r="BY20" i="17"/>
  <c r="BY13" i="17"/>
  <c r="BY16" i="17"/>
  <c r="BY19" i="17"/>
  <c r="AM7" i="17"/>
  <c r="AK21" i="17"/>
  <c r="AK16" i="17"/>
  <c r="AK19" i="17"/>
  <c r="AK22" i="17"/>
  <c r="AK12" i="17"/>
  <c r="AK20" i="17"/>
  <c r="AK23" i="17"/>
  <c r="AK14" i="17"/>
  <c r="AK17" i="17"/>
  <c r="AK18" i="17"/>
  <c r="AK13" i="17"/>
  <c r="AK15" i="17"/>
  <c r="BW7" i="17"/>
  <c r="BU21" i="17"/>
  <c r="BU17" i="17"/>
  <c r="BU13" i="17"/>
  <c r="BU20" i="17"/>
  <c r="BU16" i="17"/>
  <c r="BU12" i="17"/>
  <c r="BU23" i="17"/>
  <c r="BU15" i="17"/>
  <c r="BU22" i="17"/>
  <c r="BU14" i="17"/>
  <c r="BU19" i="17"/>
  <c r="BU18" i="17"/>
  <c r="AI7" i="17"/>
  <c r="AG20" i="17"/>
  <c r="AG19" i="17"/>
  <c r="AG15" i="17"/>
  <c r="AG22" i="17"/>
  <c r="AG23" i="17"/>
  <c r="AG16" i="17"/>
  <c r="AG12" i="17"/>
  <c r="AG17" i="17"/>
  <c r="AG14" i="17"/>
  <c r="AG13" i="17"/>
  <c r="AG21" i="17"/>
  <c r="AG18" i="17"/>
  <c r="AA7" i="17"/>
  <c r="Y12" i="17"/>
  <c r="Y17" i="17"/>
  <c r="Y23" i="17"/>
  <c r="Y13" i="17"/>
  <c r="Y19" i="17"/>
  <c r="Y18" i="17"/>
  <c r="Y15" i="17"/>
  <c r="Y14" i="17"/>
  <c r="Y20" i="17"/>
  <c r="Y21" i="17"/>
  <c r="Y16" i="17"/>
  <c r="Y22" i="17"/>
  <c r="CI7" i="17"/>
  <c r="CG19" i="17"/>
  <c r="CG16" i="17"/>
  <c r="CG14" i="17"/>
  <c r="CG20" i="17"/>
  <c r="CG15" i="17"/>
  <c r="CG23" i="17"/>
  <c r="CG17" i="17"/>
  <c r="CG18" i="17"/>
  <c r="CG12" i="17"/>
  <c r="CG21" i="17"/>
  <c r="CG22" i="17"/>
  <c r="CG13" i="17"/>
  <c r="AA22" i="17" l="1"/>
  <c r="AA13" i="17"/>
  <c r="AA12" i="17"/>
  <c r="AA21" i="17"/>
  <c r="AA18" i="17"/>
  <c r="AA15" i="17"/>
  <c r="AA17" i="17"/>
  <c r="AA20" i="17"/>
  <c r="AA19" i="17"/>
  <c r="AA16" i="17"/>
  <c r="AA14" i="17"/>
  <c r="AA23" i="17"/>
  <c r="CA22" i="17"/>
  <c r="CA21" i="17"/>
  <c r="CA19" i="17"/>
  <c r="CA23" i="17"/>
  <c r="CA14" i="17"/>
  <c r="CA20" i="17"/>
  <c r="CA16" i="17"/>
  <c r="CA13" i="17"/>
  <c r="CA15" i="17"/>
  <c r="CA12" i="17"/>
  <c r="CA18" i="17"/>
  <c r="CA17" i="17"/>
  <c r="AI15" i="17"/>
  <c r="AI18" i="17"/>
  <c r="AI20" i="17"/>
  <c r="AI17" i="17"/>
  <c r="AI21" i="17"/>
  <c r="AI16" i="17"/>
  <c r="AI14" i="17"/>
  <c r="AI13" i="17"/>
  <c r="AI12" i="17"/>
  <c r="AI23" i="17"/>
  <c r="AI22" i="17"/>
  <c r="AI19" i="17"/>
  <c r="CI17" i="17"/>
  <c r="CI16" i="17"/>
  <c r="CI18" i="17"/>
  <c r="CI23" i="17"/>
  <c r="CI13" i="17"/>
  <c r="CI20" i="17"/>
  <c r="CI12" i="17"/>
  <c r="CI15" i="17"/>
  <c r="CI21" i="17"/>
  <c r="CI22" i="17"/>
  <c r="CI14" i="17"/>
  <c r="CI19" i="17"/>
  <c r="AM12" i="17"/>
  <c r="AM20" i="17"/>
  <c r="AM22" i="17"/>
  <c r="AM17" i="17"/>
  <c r="AM18" i="17"/>
  <c r="AM15" i="17"/>
  <c r="AM14" i="17"/>
  <c r="AM16" i="17"/>
  <c r="AM21" i="17"/>
  <c r="AM23" i="17"/>
  <c r="AM19" i="17"/>
  <c r="AM13" i="17"/>
  <c r="BW21" i="17"/>
  <c r="BW13" i="17"/>
  <c r="BW16" i="17"/>
  <c r="BW18" i="17"/>
  <c r="BW19" i="17"/>
  <c r="BW22" i="17"/>
  <c r="BW14" i="17"/>
  <c r="BW17" i="17"/>
  <c r="BW20" i="17"/>
  <c r="BW12" i="17"/>
  <c r="BW15" i="17"/>
  <c r="BW23" i="17"/>
  <c r="BO23" i="17"/>
  <c r="BO22" i="17"/>
  <c r="BO16" i="17"/>
  <c r="BO19" i="17"/>
  <c r="BO21" i="17"/>
  <c r="BO20" i="17"/>
  <c r="BO17" i="17"/>
  <c r="BO18" i="17"/>
  <c r="BO15" i="17"/>
  <c r="BO13" i="17"/>
  <c r="BO14" i="17"/>
  <c r="BO12" i="17"/>
  <c r="CE17" i="17"/>
  <c r="CE20" i="17"/>
  <c r="CE12" i="17"/>
  <c r="CE22" i="17"/>
  <c r="CE23" i="17"/>
  <c r="CE15" i="17"/>
  <c r="CE18" i="17"/>
  <c r="CE13" i="17"/>
  <c r="CE14" i="17"/>
  <c r="CE21" i="17"/>
  <c r="CE16" i="17"/>
  <c r="CE19" i="17"/>
</calcChain>
</file>

<file path=xl/sharedStrings.xml><?xml version="1.0" encoding="utf-8"?>
<sst xmlns="http://schemas.openxmlformats.org/spreadsheetml/2006/main" count="4194" uniqueCount="644">
  <si>
    <t>1,1-Dichloroéthane</t>
  </si>
  <si>
    <t>1,1-Dichloroéthylène</t>
  </si>
  <si>
    <t>Dichlorométhane</t>
  </si>
  <si>
    <t>Tétrachloroéthylène</t>
  </si>
  <si>
    <t>1,1,1-Trichloroéthane</t>
  </si>
  <si>
    <t>Tétrachlorométhane</t>
  </si>
  <si>
    <t>Trichlorométhane</t>
  </si>
  <si>
    <t>Trichloroéthylène</t>
  </si>
  <si>
    <t>Chlorure de vinyle</t>
  </si>
  <si>
    <t>Somme des COHV</t>
  </si>
  <si>
    <t>-</t>
  </si>
  <si>
    <t>Dichloroéthène, 1,2cis-</t>
  </si>
  <si>
    <t>Dichlorométhane (=chlorure de méthylène)</t>
  </si>
  <si>
    <t>Tétrachlorure de carbone</t>
  </si>
  <si>
    <t>R1</t>
  </si>
  <si>
    <r>
      <t>Valeurs d'analyse de la situation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Mise à jour INERIS du 27/03/2017</t>
    </r>
  </si>
  <si>
    <t>Les valeurs en gras correspondent à des valeurs anomales.</t>
  </si>
  <si>
    <r>
      <t xml:space="preserve">OQAI 2007 </t>
    </r>
    <r>
      <rPr>
        <vertAlign val="superscript"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Logement
Percentile 90</t>
    </r>
  </si>
  <si>
    <t>Donnée statistique</t>
  </si>
  <si>
    <t xml:space="preserve">Paramètre mesuré </t>
  </si>
  <si>
    <t>AA1</t>
  </si>
  <si>
    <t>AA2</t>
  </si>
  <si>
    <t>AA3</t>
  </si>
  <si>
    <t>AA4</t>
  </si>
  <si>
    <t>Dichloroéthane, 1,1-</t>
  </si>
  <si>
    <t>µg</t>
  </si>
  <si>
    <t>G</t>
  </si>
  <si>
    <t>cis-1,2-Dichloroéthylène</t>
  </si>
  <si>
    <t>trans-1,2-Dichloroéthylène</t>
  </si>
  <si>
    <t>temps (min)</t>
  </si>
  <si>
    <t>Q retenu</t>
  </si>
  <si>
    <t>Concentration labo</t>
  </si>
  <si>
    <t>Concentration convertie</t>
  </si>
  <si>
    <t>AA5</t>
  </si>
  <si>
    <t>AA6</t>
  </si>
  <si>
    <t>AA7</t>
  </si>
  <si>
    <t>AA8</t>
  </si>
  <si>
    <t>AA9</t>
  </si>
  <si>
    <t>AA10</t>
  </si>
  <si>
    <t>AA11</t>
  </si>
  <si>
    <t>AA12</t>
  </si>
  <si>
    <t>AA13</t>
  </si>
  <si>
    <t>PZA1</t>
  </si>
  <si>
    <t>PZA2</t>
  </si>
  <si>
    <t>PZA3</t>
  </si>
  <si>
    <t>CG4</t>
  </si>
  <si>
    <t>CG5</t>
  </si>
  <si>
    <t>CG6</t>
  </si>
  <si>
    <t>CG9</t>
  </si>
  <si>
    <t>CG10</t>
  </si>
  <si>
    <t>CG11</t>
  </si>
  <si>
    <t>CG12</t>
  </si>
  <si>
    <t>Blanc terrain</t>
  </si>
  <si>
    <t>Blanc transport</t>
  </si>
  <si>
    <t>&lt;5,0</t>
  </si>
  <si>
    <t>-/-</t>
  </si>
  <si>
    <t>n.d</t>
  </si>
  <si>
    <t>&lt;6,5</t>
  </si>
  <si>
    <t>Somme ces COHV</t>
  </si>
  <si>
    <t>Ouvrage</t>
  </si>
  <si>
    <t xml:space="preserve">n° pompe WESSLING </t>
  </si>
  <si>
    <t>Support</t>
  </si>
  <si>
    <t>Q initial Wessling (l/min)</t>
  </si>
  <si>
    <t>Q final Wessling (l/min)</t>
  </si>
  <si>
    <t>Q moyen Wessling (l/min)</t>
  </si>
  <si>
    <t>Delta Q Wessling (%)</t>
  </si>
  <si>
    <t>Q retenu Wessling (l/min)</t>
  </si>
  <si>
    <t>Q initial (l/min)</t>
  </si>
  <si>
    <t>Q final (l/min)</t>
  </si>
  <si>
    <t>Q moyen (l/min)</t>
  </si>
  <si>
    <t>Delta Q (%)</t>
  </si>
  <si>
    <t>Q retenu (l/min)</t>
  </si>
  <si>
    <t>Remarque</t>
  </si>
  <si>
    <t>Air ambiant</t>
  </si>
  <si>
    <t>CA</t>
  </si>
  <si>
    <t>AE1</t>
  </si>
  <si>
    <t>Canne gaz</t>
  </si>
  <si>
    <t>Piézairs</t>
  </si>
  <si>
    <t>&lt;6,4</t>
  </si>
  <si>
    <t>&lt;0,5</t>
  </si>
  <si>
    <t>Hydrocarbures halogénés volatils (COHV) en µg/m3</t>
  </si>
  <si>
    <t>AA14</t>
  </si>
  <si>
    <t>AA15</t>
  </si>
  <si>
    <t>AA16</t>
  </si>
  <si>
    <t>AA17</t>
  </si>
  <si>
    <t>AA18</t>
  </si>
  <si>
    <t>AA19</t>
  </si>
  <si>
    <t>AA20</t>
  </si>
  <si>
    <t>AA21</t>
  </si>
  <si>
    <t>AA22</t>
  </si>
  <si>
    <t>AA23</t>
  </si>
  <si>
    <t>AA24</t>
  </si>
  <si>
    <t>AA25</t>
  </si>
  <si>
    <t>AA26</t>
  </si>
  <si>
    <t>AA27</t>
  </si>
  <si>
    <t>AA28</t>
  </si>
  <si>
    <t>AA29</t>
  </si>
  <si>
    <t>AA30</t>
  </si>
  <si>
    <t>AA31</t>
  </si>
  <si>
    <t>AE2</t>
  </si>
  <si>
    <t>AE3</t>
  </si>
  <si>
    <t>AE4</t>
  </si>
  <si>
    <t>CG13</t>
  </si>
  <si>
    <t>CG14</t>
  </si>
  <si>
    <t>CG15</t>
  </si>
  <si>
    <t>CG16</t>
  </si>
  <si>
    <t>CG17</t>
  </si>
  <si>
    <t>CG18</t>
  </si>
  <si>
    <t>CG19</t>
  </si>
  <si>
    <t>CG20</t>
  </si>
  <si>
    <t>CG21</t>
  </si>
  <si>
    <t>CG22</t>
  </si>
  <si>
    <t>CG23</t>
  </si>
  <si>
    <t>PZA4</t>
  </si>
  <si>
    <t>PZA5</t>
  </si>
  <si>
    <t>PZA6</t>
  </si>
  <si>
    <t>PZA7</t>
  </si>
  <si>
    <t>PZA8</t>
  </si>
  <si>
    <t>PZA9</t>
  </si>
  <si>
    <t>PZA10</t>
  </si>
  <si>
    <t>PZA11</t>
  </si>
  <si>
    <t>Temps de prélèvements (min)</t>
  </si>
  <si>
    <t>P3-071</t>
  </si>
  <si>
    <t>P3-034</t>
  </si>
  <si>
    <t>P3-089</t>
  </si>
  <si>
    <t>P3-075</t>
  </si>
  <si>
    <t>P3-062</t>
  </si>
  <si>
    <t>P3-036</t>
  </si>
  <si>
    <t>P3-054</t>
  </si>
  <si>
    <t>P3-085</t>
  </si>
  <si>
    <t>P3-080</t>
  </si>
  <si>
    <t>P3-083</t>
  </si>
  <si>
    <t>AE5</t>
  </si>
  <si>
    <t>AE6</t>
  </si>
  <si>
    <t>571</t>
  </si>
  <si>
    <t>10125</t>
  </si>
  <si>
    <t>10080</t>
  </si>
  <si>
    <t>10147</t>
  </si>
  <si>
    <t>10229</t>
  </si>
  <si>
    <t>10555</t>
  </si>
  <si>
    <t>10638</t>
  </si>
  <si>
    <t>10620</t>
  </si>
  <si>
    <t>10616</t>
  </si>
  <si>
    <t>490</t>
  </si>
  <si>
    <t>10587</t>
  </si>
  <si>
    <t>10584</t>
  </si>
  <si>
    <t>10580</t>
  </si>
  <si>
    <t>10184</t>
  </si>
  <si>
    <t>10232</t>
  </si>
  <si>
    <t>P5-019</t>
  </si>
  <si>
    <t>565</t>
  </si>
  <si>
    <t>11160</t>
  </si>
  <si>
    <t>564</t>
  </si>
  <si>
    <t>568</t>
  </si>
  <si>
    <t>10185</t>
  </si>
  <si>
    <t>10186</t>
  </si>
  <si>
    <t>P5-007</t>
  </si>
  <si>
    <t>10590</t>
  </si>
  <si>
    <t>10586</t>
  </si>
  <si>
    <t>10582</t>
  </si>
  <si>
    <t>P5-012</t>
  </si>
  <si>
    <t>10591</t>
  </si>
  <si>
    <t>10237</t>
  </si>
  <si>
    <t>10234</t>
  </si>
  <si>
    <t>10106</t>
  </si>
  <si>
    <t>10113</t>
  </si>
  <si>
    <t>487</t>
  </si>
  <si>
    <t>10109</t>
  </si>
  <si>
    <t>10143</t>
  </si>
  <si>
    <t>10098</t>
  </si>
  <si>
    <t>486</t>
  </si>
  <si>
    <t>10635</t>
  </si>
  <si>
    <t>P3-061</t>
  </si>
  <si>
    <t>66</t>
  </si>
  <si>
    <t>P3-013</t>
  </si>
  <si>
    <t>80</t>
  </si>
  <si>
    <t>P3-004</t>
  </si>
  <si>
    <t>62</t>
  </si>
  <si>
    <t>P3-046</t>
  </si>
  <si>
    <t>60</t>
  </si>
  <si>
    <t>P3-007</t>
  </si>
  <si>
    <t>P3-084</t>
  </si>
  <si>
    <t>P3-015</t>
  </si>
  <si>
    <t>83</t>
  </si>
  <si>
    <t>70</t>
  </si>
  <si>
    <t>65</t>
  </si>
  <si>
    <t>P3-060</t>
  </si>
  <si>
    <t>P3-012</t>
  </si>
  <si>
    <t>AA32</t>
  </si>
  <si>
    <t>type prélèvement</t>
  </si>
  <si>
    <t>&lt;0,2</t>
  </si>
  <si>
    <t>6921705281 - Couche de mesure</t>
  </si>
  <si>
    <t>6921705281 - Couche de contrôle</t>
  </si>
  <si>
    <t>6921705277 - Couche de mesure</t>
  </si>
  <si>
    <t>6921705277 - Couche de contrôle</t>
  </si>
  <si>
    <t>Blan transport</t>
  </si>
  <si>
    <t>17-173068-09</t>
  </si>
  <si>
    <t>17-173068-10</t>
  </si>
  <si>
    <t>B554P (blanc)</t>
  </si>
  <si>
    <t>B555P (blanc)</t>
  </si>
  <si>
    <t>&lt;0,3</t>
  </si>
  <si>
    <t>&lt;0,4</t>
  </si>
  <si>
    <t>&lt;0,8</t>
  </si>
  <si>
    <t>&lt;0,9</t>
  </si>
  <si>
    <t>&lt;4,6</t>
  </si>
  <si>
    <t>&lt;4,9</t>
  </si>
  <si>
    <t>&lt;5,4</t>
  </si>
  <si>
    <t>resultat en µg</t>
  </si>
  <si>
    <t>durée en minutes</t>
  </si>
  <si>
    <t>résultat en µg/m3</t>
  </si>
  <si>
    <t>composés</t>
  </si>
  <si>
    <t>débit (ml.min-1)</t>
  </si>
  <si>
    <t>dichloromethane</t>
  </si>
  <si>
    <t>tetrachloroethylene</t>
  </si>
  <si>
    <t>tertachlorure de carbone</t>
  </si>
  <si>
    <t>1,1,1-trichloroethane</t>
  </si>
  <si>
    <t>trichloroethylene</t>
  </si>
  <si>
    <t>Crèche</t>
  </si>
  <si>
    <t>Maternelle + Jardin</t>
  </si>
  <si>
    <t>Collège</t>
  </si>
  <si>
    <t xml:space="preserve">Molécule ne possédant pas de débit de diffusion </t>
  </si>
  <si>
    <t>0,35</t>
  </si>
  <si>
    <t>0,22</t>
  </si>
  <si>
    <t>0,88</t>
  </si>
  <si>
    <t>1,1</t>
  </si>
  <si>
    <t>0,52</t>
  </si>
  <si>
    <t>0,57</t>
  </si>
  <si>
    <t>2,4</t>
  </si>
  <si>
    <t>0,24</t>
  </si>
  <si>
    <t>3,4</t>
  </si>
  <si>
    <t>3,6</t>
  </si>
  <si>
    <t>0,25</t>
  </si>
  <si>
    <t>Somme COHV</t>
  </si>
  <si>
    <t>0,32</t>
  </si>
  <si>
    <t>24</t>
  </si>
  <si>
    <t>74</t>
  </si>
  <si>
    <t>99</t>
  </si>
  <si>
    <t>1,3</t>
  </si>
  <si>
    <t>0,23</t>
  </si>
  <si>
    <t>30</t>
  </si>
  <si>
    <t>58</t>
  </si>
  <si>
    <t>88</t>
  </si>
  <si>
    <t>17</t>
  </si>
  <si>
    <t>33</t>
  </si>
  <si>
    <t>50</t>
  </si>
  <si>
    <t>1,4</t>
  </si>
  <si>
    <t>40</t>
  </si>
  <si>
    <t>270</t>
  </si>
  <si>
    <t>310</t>
  </si>
  <si>
    <t>0,21</t>
  </si>
  <si>
    <t>0,8</t>
  </si>
  <si>
    <t>6,1</t>
  </si>
  <si>
    <t>7,1</t>
  </si>
  <si>
    <t>1,6</t>
  </si>
  <si>
    <t>12</t>
  </si>
  <si>
    <t>14</t>
  </si>
  <si>
    <t>0,2</t>
  </si>
  <si>
    <t>2,9</t>
  </si>
  <si>
    <t>0,75</t>
  </si>
  <si>
    <t>0,74</t>
  </si>
  <si>
    <t>110</t>
  </si>
  <si>
    <t>830</t>
  </si>
  <si>
    <t>950</t>
  </si>
  <si>
    <t>9,0</t>
  </si>
  <si>
    <t>20</t>
  </si>
  <si>
    <t>2,7</t>
  </si>
  <si>
    <t>5,3</t>
  </si>
  <si>
    <t>8,2</t>
  </si>
  <si>
    <t>0,38</t>
  </si>
  <si>
    <t>5,8</t>
  </si>
  <si>
    <t>42</t>
  </si>
  <si>
    <t>48</t>
  </si>
  <si>
    <t>0,27</t>
  </si>
  <si>
    <t>6,8</t>
  </si>
  <si>
    <t>47</t>
  </si>
  <si>
    <t>54</t>
  </si>
  <si>
    <t>0,59</t>
  </si>
  <si>
    <t>120</t>
  </si>
  <si>
    <t>140</t>
  </si>
  <si>
    <t>0,34</t>
  </si>
  <si>
    <t>11</t>
  </si>
  <si>
    <t>100</t>
  </si>
  <si>
    <t>0,54</t>
  </si>
  <si>
    <t>97</t>
  </si>
  <si>
    <t>0,63</t>
  </si>
  <si>
    <t>18</t>
  </si>
  <si>
    <t>130</t>
  </si>
  <si>
    <t>1,5</t>
  </si>
  <si>
    <t>0,56</t>
  </si>
  <si>
    <t>3,0</t>
  </si>
  <si>
    <t>3,8</t>
  </si>
  <si>
    <t>1,8</t>
  </si>
  <si>
    <t>2,2</t>
  </si>
  <si>
    <t>0,58</t>
  </si>
  <si>
    <t>0,81</t>
  </si>
  <si>
    <t>17-173934-26</t>
  </si>
  <si>
    <t>17-173934-27</t>
  </si>
  <si>
    <t>B550P</t>
  </si>
  <si>
    <t>B549P</t>
  </si>
  <si>
    <t>29</t>
  </si>
  <si>
    <t>350</t>
  </si>
  <si>
    <t>380</t>
  </si>
  <si>
    <t>41</t>
  </si>
  <si>
    <t>59</t>
  </si>
  <si>
    <t>4,4</t>
  </si>
  <si>
    <t>240</t>
  </si>
  <si>
    <t>1,2</t>
  </si>
  <si>
    <t>5,9</t>
  </si>
  <si>
    <t>3,3</t>
  </si>
  <si>
    <t>0,3</t>
  </si>
  <si>
    <t>0,36</t>
  </si>
  <si>
    <t>1,7</t>
  </si>
  <si>
    <t>4,3</t>
  </si>
  <si>
    <t>0,6</t>
  </si>
  <si>
    <t>0,93</t>
  </si>
  <si>
    <t>3,5</t>
  </si>
  <si>
    <t>4000</t>
  </si>
  <si>
    <t>0,73</t>
  </si>
  <si>
    <t>450</t>
  </si>
  <si>
    <t>0,97</t>
  </si>
  <si>
    <t>44</t>
  </si>
  <si>
    <t>10000</t>
  </si>
  <si>
    <t>5,5</t>
  </si>
  <si>
    <t>2200</t>
  </si>
  <si>
    <t>3700</t>
  </si>
  <si>
    <t>750</t>
  </si>
  <si>
    <t>40000</t>
  </si>
  <si>
    <t>13</t>
  </si>
  <si>
    <t>69</t>
  </si>
  <si>
    <t>6500</t>
  </si>
  <si>
    <t>4100</t>
  </si>
  <si>
    <t>67</t>
  </si>
  <si>
    <t>790</t>
  </si>
  <si>
    <t>50000</t>
  </si>
  <si>
    <t>0,31</t>
  </si>
  <si>
    <t>0,53</t>
  </si>
  <si>
    <t>160</t>
  </si>
  <si>
    <t>280</t>
  </si>
  <si>
    <t>440</t>
  </si>
  <si>
    <t>180</t>
  </si>
  <si>
    <t>260</t>
  </si>
  <si>
    <t>0,5</t>
  </si>
  <si>
    <t>0,44</t>
  </si>
  <si>
    <t>27</t>
  </si>
  <si>
    <t>16</t>
  </si>
  <si>
    <t>21000</t>
  </si>
  <si>
    <t>120000</t>
  </si>
  <si>
    <t>140000</t>
  </si>
  <si>
    <t>0,85</t>
  </si>
  <si>
    <t>2,3</t>
  </si>
  <si>
    <t>3,2</t>
  </si>
  <si>
    <t>0,49</t>
  </si>
  <si>
    <t>6,9</t>
  </si>
  <si>
    <t>82</t>
  </si>
  <si>
    <t>89</t>
  </si>
  <si>
    <t>6,0</t>
  </si>
  <si>
    <t>7,3</t>
  </si>
  <si>
    <t>0,86</t>
  </si>
  <si>
    <t>0,84</t>
  </si>
  <si>
    <t>4,8</t>
  </si>
  <si>
    <t>6,2</t>
  </si>
  <si>
    <t>6,3</t>
  </si>
  <si>
    <t>0,29</t>
  </si>
  <si>
    <t>81</t>
  </si>
  <si>
    <t>0,46</t>
  </si>
  <si>
    <t>230</t>
  </si>
  <si>
    <t>0,28</t>
  </si>
  <si>
    <t>0,26</t>
  </si>
  <si>
    <t>2,6</t>
  </si>
  <si>
    <t>23</t>
  </si>
  <si>
    <t>820</t>
  </si>
  <si>
    <t>930</t>
  </si>
  <si>
    <t>1,0</t>
  </si>
  <si>
    <t>53</t>
  </si>
  <si>
    <t>6921705318 - couche de mesure</t>
  </si>
  <si>
    <t>6921705318 - couche de contrôle</t>
  </si>
  <si>
    <t>6921704620 - couche de mesure</t>
  </si>
  <si>
    <t>6921704620 - couche de contrôle</t>
  </si>
  <si>
    <t>Mesure</t>
  </si>
  <si>
    <t>Contrôle</t>
  </si>
  <si>
    <t>&lt;5,6</t>
  </si>
  <si>
    <t>&lt;4,7</t>
  </si>
  <si>
    <t>&lt;6,1</t>
  </si>
  <si>
    <t>&lt;6,3</t>
  </si>
  <si>
    <t>&lt;6,2</t>
  </si>
  <si>
    <t>&lt;6,0</t>
  </si>
  <si>
    <t>&lt;5,8</t>
  </si>
  <si>
    <t>&lt;5,9</t>
  </si>
  <si>
    <t>Type de prélèvement</t>
  </si>
  <si>
    <t>Localisation du prélèvement</t>
  </si>
  <si>
    <t>Niveau du prélèvement</t>
  </si>
  <si>
    <t>Air extérieur</t>
  </si>
  <si>
    <t>Air intérieur</t>
  </si>
  <si>
    <t>Milieu prélevé</t>
  </si>
  <si>
    <t>Actif</t>
  </si>
  <si>
    <t>Passif</t>
  </si>
  <si>
    <t>Zone</t>
  </si>
  <si>
    <t>Type de pièce</t>
  </si>
  <si>
    <t>Cour crèche</t>
  </si>
  <si>
    <t>Air extérieur toit terrasse</t>
  </si>
  <si>
    <t>Air extérieur cour maternelle</t>
  </si>
  <si>
    <t>Jardin public</t>
  </si>
  <si>
    <t>Bâtiment E</t>
  </si>
  <si>
    <t>Cour de récréation</t>
  </si>
  <si>
    <t>Sous-sol bâtiment D</t>
  </si>
  <si>
    <t>Rez-de-chaussée bâtiment B</t>
  </si>
  <si>
    <t>Rez-de-jardin bâtiment E (angle réfectoire)</t>
  </si>
  <si>
    <t>Rez-de-chaussée bâtiment E</t>
  </si>
  <si>
    <t>Rez-de-jardin bâtiment E (cuisine)</t>
  </si>
  <si>
    <t>Rez-de-chaussée bâtiment A</t>
  </si>
  <si>
    <t>Galerie souterraine Est</t>
  </si>
  <si>
    <t>Rez-de-chaussée crèche (cuisine)</t>
  </si>
  <si>
    <t>Rez-de-chaussée crèche (réfectoire)</t>
  </si>
  <si>
    <t>1er étage crèche (salle des grands)</t>
  </si>
  <si>
    <t>1er étage crèche (salle RAM)</t>
  </si>
  <si>
    <t>Bâtiment B</t>
  </si>
  <si>
    <t>Bâtiment A</t>
  </si>
  <si>
    <t>Dortoir A</t>
  </si>
  <si>
    <t>Salle de repos 1</t>
  </si>
  <si>
    <t>Classe 1</t>
  </si>
  <si>
    <t>Classe 2</t>
  </si>
  <si>
    <t>Classe 5 (classe 3 sur porte)</t>
  </si>
  <si>
    <t>Classe 4</t>
  </si>
  <si>
    <t>Bâtiment D</t>
  </si>
  <si>
    <t>Est bâtiment A</t>
  </si>
  <si>
    <t>Sud bâtiment E</t>
  </si>
  <si>
    <t>Ouest bâtiment B</t>
  </si>
  <si>
    <t>Cour de récréation Nord</t>
  </si>
  <si>
    <t>Sud du bâtiment E</t>
  </si>
  <si>
    <t>Sud du site / Est bâtiment C</t>
  </si>
  <si>
    <t>Cour de récréation à proximité immédiate de la crèche</t>
  </si>
  <si>
    <t>Sud du bâtiment E (proche T9)</t>
  </si>
  <si>
    <t>Extérieur RDC</t>
  </si>
  <si>
    <t>Extérieur R+1</t>
  </si>
  <si>
    <t>Jardin potager</t>
  </si>
  <si>
    <t>Exterieur</t>
  </si>
  <si>
    <t>Toit terrasse</t>
  </si>
  <si>
    <t>Cave / Cuve fuel</t>
  </si>
  <si>
    <t>Classe B02 / Change activité EPS</t>
  </si>
  <si>
    <t>Classe B05 / Foyer élèves</t>
  </si>
  <si>
    <t>Réfectoire - Coin des lavabos</t>
  </si>
  <si>
    <t>Salle de cour E01</t>
  </si>
  <si>
    <t>Cuisine / Préparation froide</t>
  </si>
  <si>
    <t>Réserve</t>
  </si>
  <si>
    <t>Dépôt CDI</t>
  </si>
  <si>
    <t>Galerie souterraine</t>
  </si>
  <si>
    <t>Cuisine</t>
  </si>
  <si>
    <t>Réfectoire</t>
  </si>
  <si>
    <t>Salle des grands côté crèche</t>
  </si>
  <si>
    <t>Salle RAM</t>
  </si>
  <si>
    <t>Classe B11</t>
  </si>
  <si>
    <t>Classe B15</t>
  </si>
  <si>
    <t>Classe A13</t>
  </si>
  <si>
    <t>Classe E19</t>
  </si>
  <si>
    <t>Classe E12</t>
  </si>
  <si>
    <t>Classe E11</t>
  </si>
  <si>
    <t>Classe E29</t>
  </si>
  <si>
    <t>Classe E24</t>
  </si>
  <si>
    <t>Classe E21</t>
  </si>
  <si>
    <t>Logements</t>
  </si>
  <si>
    <t>Dortoir</t>
  </si>
  <si>
    <t>Salle de classe</t>
  </si>
  <si>
    <t>Escaliers logements</t>
  </si>
  <si>
    <t>R+3</t>
  </si>
  <si>
    <t>R-1</t>
  </si>
  <si>
    <t>RDC</t>
  </si>
  <si>
    <t>RDJ</t>
  </si>
  <si>
    <t>R+1</t>
  </si>
  <si>
    <t>R+2</t>
  </si>
  <si>
    <t>Durée de prélèvemennt (minutes)</t>
  </si>
  <si>
    <t>R2
(Valeur d'action rapide)</t>
  </si>
  <si>
    <t>Date de prélèvemennt (début)</t>
  </si>
  <si>
    <t>Date de prélèvemennt (fin)</t>
  </si>
  <si>
    <t>21h03</t>
  </si>
  <si>
    <t>15h30</t>
  </si>
  <si>
    <t>16h41</t>
  </si>
  <si>
    <t>14h47</t>
  </si>
  <si>
    <t>14h23</t>
  </si>
  <si>
    <t>8h10</t>
  </si>
  <si>
    <t>7h25</t>
  </si>
  <si>
    <t>7h40</t>
  </si>
  <si>
    <t>7h42</t>
  </si>
  <si>
    <t>7h45</t>
  </si>
  <si>
    <t>7h50</t>
  </si>
  <si>
    <t>7h41</t>
  </si>
  <si>
    <t>7h46</t>
  </si>
  <si>
    <t>7h34</t>
  </si>
  <si>
    <t>7h52</t>
  </si>
  <si>
    <t>7h54</t>
  </si>
  <si>
    <t>14h09</t>
  </si>
  <si>
    <t>13h35</t>
  </si>
  <si>
    <t>7h49</t>
  </si>
  <si>
    <t>20h50</t>
  </si>
  <si>
    <t>20h47</t>
  </si>
  <si>
    <t>20h58</t>
  </si>
  <si>
    <t>20h54</t>
  </si>
  <si>
    <t>14h15</t>
  </si>
  <si>
    <t>14h16</t>
  </si>
  <si>
    <t>14h12</t>
  </si>
  <si>
    <t>7h30</t>
  </si>
  <si>
    <t>7h56</t>
  </si>
  <si>
    <t>7h36</t>
  </si>
  <si>
    <t>7h58</t>
  </si>
  <si>
    <t>8h00</t>
  </si>
  <si>
    <t>8h04</t>
  </si>
  <si>
    <t>7h38</t>
  </si>
  <si>
    <t>8h03</t>
  </si>
  <si>
    <t>8h01</t>
  </si>
  <si>
    <t>14h21</t>
  </si>
  <si>
    <t>14h22</t>
  </si>
  <si>
    <t>14h20</t>
  </si>
  <si>
    <t>15h49</t>
  </si>
  <si>
    <t>15h37</t>
  </si>
  <si>
    <t>9h44</t>
  </si>
  <si>
    <t>14h57</t>
  </si>
  <si>
    <t>9h40</t>
  </si>
  <si>
    <t>16h02</t>
  </si>
  <si>
    <t>9h38</t>
  </si>
  <si>
    <t>16h23</t>
  </si>
  <si>
    <t>15h15</t>
  </si>
  <si>
    <t>15h00</t>
  </si>
  <si>
    <t>15h05</t>
  </si>
  <si>
    <t>9h46</t>
  </si>
  <si>
    <t>14h53</t>
  </si>
  <si>
    <t>10h08</t>
  </si>
  <si>
    <t>20h41</t>
  </si>
  <si>
    <t>9h54</t>
  </si>
  <si>
    <t>9h58</t>
  </si>
  <si>
    <t>10h02</t>
  </si>
  <si>
    <t>10h05</t>
  </si>
  <si>
    <t>12h40</t>
  </si>
  <si>
    <t>10h50</t>
  </si>
  <si>
    <t>10h40</t>
  </si>
  <si>
    <t>9h24</t>
  </si>
  <si>
    <t>9h12</t>
  </si>
  <si>
    <t>12h46</t>
  </si>
  <si>
    <t>10h55</t>
  </si>
  <si>
    <t>10h35</t>
  </si>
  <si>
    <t>10h52</t>
  </si>
  <si>
    <t>10h29</t>
  </si>
  <si>
    <t>10h32</t>
  </si>
  <si>
    <t>10h26</t>
  </si>
  <si>
    <t>10h49</t>
  </si>
  <si>
    <t>10h46</t>
  </si>
  <si>
    <t>10h38</t>
  </si>
  <si>
    <t>10h43</t>
  </si>
  <si>
    <t>6h34</t>
  </si>
  <si>
    <t>16h15</t>
  </si>
  <si>
    <t>15h54</t>
  </si>
  <si>
    <t>16h52</t>
  </si>
  <si>
    <t>16h05</t>
  </si>
  <si>
    <t>16h43</t>
  </si>
  <si>
    <t>16h40</t>
  </si>
  <si>
    <t>16h38</t>
  </si>
  <si>
    <t>15h55</t>
  </si>
  <si>
    <t>16h17</t>
  </si>
  <si>
    <t>15h51</t>
  </si>
  <si>
    <t>16h10</t>
  </si>
  <si>
    <t>15h44</t>
  </si>
  <si>
    <t>16h19</t>
  </si>
  <si>
    <t>16h14</t>
  </si>
  <si>
    <t>15h53</t>
  </si>
  <si>
    <t>16h07</t>
  </si>
  <si>
    <t>15h59</t>
  </si>
  <si>
    <t>6h15</t>
  </si>
  <si>
    <t>14h50</t>
  </si>
  <si>
    <t>6h11</t>
  </si>
  <si>
    <t>6h26</t>
  </si>
  <si>
    <t>6h22</t>
  </si>
  <si>
    <t>16h00</t>
  </si>
  <si>
    <t>15h56</t>
  </si>
  <si>
    <t>15h40</t>
  </si>
  <si>
    <t>16h26</t>
  </si>
  <si>
    <t>15h46</t>
  </si>
  <si>
    <t>16h24</t>
  </si>
  <si>
    <t>16h22</t>
  </si>
  <si>
    <t>16h28</t>
  </si>
  <si>
    <t>15h48</t>
  </si>
  <si>
    <t>16h30</t>
  </si>
  <si>
    <t>16h32</t>
  </si>
  <si>
    <t>16h58</t>
  </si>
  <si>
    <t>16h56</t>
  </si>
  <si>
    <t>16h54</t>
  </si>
  <si>
    <t>17h51</t>
  </si>
  <si>
    <t>16h06</t>
  </si>
  <si>
    <t>17h47</t>
  </si>
  <si>
    <t>16h20</t>
  </si>
  <si>
    <t>17h44</t>
  </si>
  <si>
    <t>16h45</t>
  </si>
  <si>
    <t>16h21</t>
  </si>
  <si>
    <t>16h25</t>
  </si>
  <si>
    <t>10h48</t>
  </si>
  <si>
    <t>10h42</t>
  </si>
  <si>
    <t>16h13</t>
  </si>
  <si>
    <t>11h10</t>
  </si>
  <si>
    <t>21h41</t>
  </si>
  <si>
    <t>10h56</t>
  </si>
  <si>
    <t>11h00</t>
  </si>
  <si>
    <t>11h04</t>
  </si>
  <si>
    <t>11h07</t>
  </si>
  <si>
    <t>13h40</t>
  </si>
  <si>
    <t>12h13</t>
  </si>
  <si>
    <t>12h00</t>
  </si>
  <si>
    <t>10h34</t>
  </si>
  <si>
    <t>13h46</t>
  </si>
  <si>
    <t>12h01</t>
  </si>
  <si>
    <t>11h40</t>
  </si>
  <si>
    <t>11h58</t>
  </si>
  <si>
    <t>11h34</t>
  </si>
  <si>
    <t>11h37</t>
  </si>
  <si>
    <t>11h31</t>
  </si>
  <si>
    <t>11h55</t>
  </si>
  <si>
    <t>11h52</t>
  </si>
  <si>
    <t>11h46</t>
  </si>
  <si>
    <t>11h43</t>
  </si>
  <si>
    <t>11h49</t>
  </si>
  <si>
    <t>0 / 0</t>
  </si>
  <si>
    <t>0 / 0,3</t>
  </si>
  <si>
    <t>1,7 / 393,2</t>
  </si>
  <si>
    <t>1,5 / 0,3</t>
  </si>
  <si>
    <t>0,7 / 1</t>
  </si>
  <si>
    <t>0,7 / 0,5</t>
  </si>
  <si>
    <t>0,3 / 0</t>
  </si>
  <si>
    <t>9,3 / 0,7</t>
  </si>
  <si>
    <t>0 / 4</t>
  </si>
  <si>
    <t>0,8 / 0,7</t>
  </si>
  <si>
    <t>0,5 / 0,1</t>
  </si>
  <si>
    <t>0,3 / 0,1</t>
  </si>
  <si>
    <t>0,8 / 0</t>
  </si>
  <si>
    <t>Heure de prélèvemennt (fin)</t>
  </si>
  <si>
    <t>Heure de prélèvemennt  (début)</t>
  </si>
  <si>
    <t>Vide sanitaire</t>
  </si>
  <si>
    <t>Cour extérieure au dessus galerie souterraine</t>
  </si>
  <si>
    <t>Radiello 130</t>
  </si>
  <si>
    <t>Couche de mesure - Charbon actif</t>
  </si>
  <si>
    <t>Couche de contrôle - Charbon actif</t>
  </si>
  <si>
    <t>Canne gaz (air sous dalle)</t>
  </si>
  <si>
    <t>Piézair (gaz des sols)</t>
  </si>
  <si>
    <t>Mesures PID (début / fin prélèvement) en ppm</t>
  </si>
  <si>
    <t>Température (°C) *</t>
  </si>
  <si>
    <t>Hygrométrie (%) *</t>
  </si>
  <si>
    <t>Cour extérieure</t>
  </si>
  <si>
    <t>(1) Observatoire de la Qualité de l'Air Intérieur - Bruit de fond air intérieur
(2) La somme du Trichlorobenzènes a été calculée à partir des valeurs du Trichlorobenzène, 1,2,3-, Trichlorobenzène, 1,3,5 et Trichlorobenzène, 1,2,4 (valeur non calculée pa le laboratoire)
*  Les données de températures et d'hygrométries pour l'air ambiant ont été mesurées dans la pièce où le prélèvement a été effectué, tandis que les données pour les piézairs ont été mesurées à l'intérieur de l'ouvrage (données non disponibles pour les cannes gaz au vu du faible diammètre). Ces données sont celles mesurées en fin de prélèvement.</t>
  </si>
  <si>
    <t>Maternelle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</si>
</sst>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\&lt;0.0"/>
    <numFmt numFmtId="167" formatCode="\&lt;0.00"/>
    <numFmt numFmtId="168" formatCode="#,##0.0"/>
  </numFmts>
  <fonts count="6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theme="0" tint="-0.499984740745262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double">
        <color theme="0" tint="-0.499984740745262"/>
      </right>
      <top style="thin">
        <color indexed="64"/>
      </top>
      <bottom/>
      <diagonal/>
    </border>
    <border>
      <left style="double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double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84">
    <xf numFmtId="0" fontId="0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" fillId="0" borderId="0"/>
    <xf numFmtId="0" fontId="4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1" borderId="15" applyNumberFormat="0" applyAlignment="0" applyProtection="0"/>
    <xf numFmtId="0" fontId="18" fillId="0" borderId="16" applyNumberFormat="0" applyFill="0" applyAlignment="0" applyProtection="0"/>
    <xf numFmtId="0" fontId="4" fillId="22" borderId="17" applyNumberFormat="0" applyFont="0" applyAlignment="0" applyProtection="0"/>
    <xf numFmtId="0" fontId="19" fillId="8" borderId="15" applyNumberFormat="0" applyAlignment="0" applyProtection="0"/>
    <xf numFmtId="0" fontId="20" fillId="4" borderId="0" applyNumberFormat="0" applyBorder="0" applyAlignment="0" applyProtection="0"/>
    <xf numFmtId="0" fontId="21" fillId="23" borderId="0" applyNumberFormat="0" applyBorder="0" applyAlignment="0" applyProtection="0"/>
    <xf numFmtId="0" fontId="22" fillId="5" borderId="0" applyNumberFormat="0" applyBorder="0" applyAlignment="0" applyProtection="0"/>
    <xf numFmtId="0" fontId="23" fillId="21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24" borderId="23" applyNumberFormat="0" applyAlignment="0" applyProtection="0"/>
    <xf numFmtId="0" fontId="4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1" borderId="15" applyNumberFormat="0" applyAlignment="0" applyProtection="0"/>
    <xf numFmtId="0" fontId="18" fillId="0" borderId="16" applyNumberFormat="0" applyFill="0" applyAlignment="0" applyProtection="0"/>
    <xf numFmtId="0" fontId="4" fillId="22" borderId="17" applyNumberFormat="0" applyFont="0" applyAlignment="0" applyProtection="0"/>
    <xf numFmtId="0" fontId="19" fillId="8" borderId="15" applyNumberFormat="0" applyAlignment="0" applyProtection="0"/>
    <xf numFmtId="0" fontId="20" fillId="4" borderId="0" applyNumberFormat="0" applyBorder="0" applyAlignment="0" applyProtection="0"/>
    <xf numFmtId="0" fontId="21" fillId="23" borderId="0" applyNumberFormat="0" applyBorder="0" applyAlignment="0" applyProtection="0"/>
    <xf numFmtId="0" fontId="22" fillId="5" borderId="0" applyNumberFormat="0" applyBorder="0" applyAlignment="0" applyProtection="0"/>
    <xf numFmtId="0" fontId="23" fillId="21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2" applyNumberFormat="0" applyFill="0" applyAlignment="0" applyProtection="0"/>
    <xf numFmtId="0" fontId="30" fillId="24" borderId="23" applyNumberFormat="0" applyAlignment="0" applyProtection="0"/>
    <xf numFmtId="0" fontId="4" fillId="0" borderId="0"/>
    <xf numFmtId="0" fontId="31" fillId="0" borderId="0"/>
    <xf numFmtId="0" fontId="3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25" borderId="0" applyNumberFormat="0" applyBorder="0" applyAlignment="0" applyProtection="0"/>
    <xf numFmtId="0" fontId="42" fillId="26" borderId="0" applyNumberFormat="0" applyBorder="0" applyAlignment="0" applyProtection="0"/>
    <xf numFmtId="0" fontId="43" fillId="27" borderId="0" applyNumberFormat="0" applyBorder="0" applyAlignment="0" applyProtection="0"/>
    <xf numFmtId="0" fontId="44" fillId="28" borderId="30" applyNumberFormat="0" applyAlignment="0" applyProtection="0"/>
    <xf numFmtId="0" fontId="45" fillId="29" borderId="31" applyNumberFormat="0" applyAlignment="0" applyProtection="0"/>
    <xf numFmtId="0" fontId="46" fillId="29" borderId="30" applyNumberFormat="0" applyAlignment="0" applyProtection="0"/>
    <xf numFmtId="0" fontId="47" fillId="0" borderId="32" applyNumberFormat="0" applyFill="0" applyAlignment="0" applyProtection="0"/>
    <xf numFmtId="0" fontId="48" fillId="30" borderId="33" applyNumberFormat="0" applyAlignment="0" applyProtection="0"/>
    <xf numFmtId="0" fontId="49" fillId="0" borderId="0" applyNumberFormat="0" applyFill="0" applyBorder="0" applyAlignment="0" applyProtection="0"/>
    <xf numFmtId="0" fontId="8" fillId="31" borderId="34" applyNumberFormat="0" applyFont="0" applyAlignment="0" applyProtection="0"/>
    <xf numFmtId="0" fontId="50" fillId="0" borderId="0" applyNumberFormat="0" applyFill="0" applyBorder="0" applyAlignment="0" applyProtection="0"/>
    <xf numFmtId="0" fontId="51" fillId="0" borderId="35" applyNumberFormat="0" applyFill="0" applyAlignment="0" applyProtection="0"/>
    <xf numFmtId="0" fontId="52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52" fillId="55" borderId="0" applyNumberFormat="0" applyBorder="0" applyAlignment="0" applyProtection="0"/>
    <xf numFmtId="0" fontId="4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23" fillId="21" borderId="18" applyNumberFormat="0" applyAlignment="0" applyProtection="0"/>
    <xf numFmtId="0" fontId="17" fillId="21" borderId="15" applyNumberFormat="0" applyAlignment="0" applyProtection="0"/>
    <xf numFmtId="0" fontId="19" fillId="8" borderId="15" applyNumberFormat="0" applyAlignment="0" applyProtection="0"/>
    <xf numFmtId="0" fontId="29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1" fillId="23" borderId="0" applyNumberFormat="0" applyBorder="0" applyAlignment="0" applyProtection="0"/>
    <xf numFmtId="0" fontId="53" fillId="0" borderId="0"/>
    <xf numFmtId="0" fontId="4" fillId="22" borderId="17" applyNumberFormat="0" applyFont="0" applyAlignment="0" applyProtection="0"/>
    <xf numFmtId="0" fontId="20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30" fillId="24" borderId="23" applyNumberFormat="0" applyAlignment="0" applyProtection="0"/>
    <xf numFmtId="0" fontId="31" fillId="0" borderId="0"/>
    <xf numFmtId="0" fontId="4" fillId="0" borderId="0"/>
    <xf numFmtId="0" fontId="4" fillId="0" borderId="0"/>
    <xf numFmtId="0" fontId="4" fillId="22" borderId="17" applyNumberFormat="0" applyFont="0" applyAlignment="0" applyProtection="0"/>
    <xf numFmtId="0" fontId="4" fillId="0" borderId="0"/>
    <xf numFmtId="0" fontId="8" fillId="0" borderId="0"/>
    <xf numFmtId="0" fontId="4" fillId="0" borderId="0"/>
    <xf numFmtId="0" fontId="60" fillId="0" borderId="0"/>
  </cellStyleXfs>
  <cellXfs count="167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/>
    <xf numFmtId="0" fontId="33" fillId="0" borderId="0" xfId="91" applyFont="1" applyBorder="1" applyAlignment="1">
      <alignment vertical="center"/>
    </xf>
    <xf numFmtId="0" fontId="0" fillId="0" borderId="0" xfId="0" applyAlignment="1">
      <alignment horizontal="center" vertical="center"/>
    </xf>
    <xf numFmtId="2" fontId="5" fillId="0" borderId="1" xfId="3" applyNumberFormat="1" applyFont="1" applyFill="1" applyBorder="1" applyAlignment="1">
      <alignment horizontal="center" vertical="center" wrapText="1" shrinkToFit="1"/>
    </xf>
    <xf numFmtId="49" fontId="4" fillId="0" borderId="0" xfId="3" applyNumberFormat="1" applyFont="1" applyFill="1" applyBorder="1" applyAlignment="1">
      <alignment horizontal="center" vertical="center" wrapText="1" shrinkToFit="1"/>
    </xf>
    <xf numFmtId="0" fontId="0" fillId="0" borderId="0" xfId="0"/>
    <xf numFmtId="49" fontId="5" fillId="0" borderId="1" xfId="3" applyNumberFormat="1" applyFont="1" applyFill="1" applyBorder="1" applyAlignment="1">
      <alignment horizontal="center" vertical="center" wrapText="1" shrinkToFit="1"/>
    </xf>
    <xf numFmtId="0" fontId="0" fillId="0" borderId="0" xfId="0"/>
    <xf numFmtId="164" fontId="5" fillId="0" borderId="1" xfId="3" applyNumberFormat="1" applyFont="1" applyFill="1" applyBorder="1" applyAlignment="1">
      <alignment horizontal="center" vertical="center" wrapText="1" shrinkToFit="1"/>
    </xf>
    <xf numFmtId="0" fontId="51" fillId="56" borderId="36" xfId="0" applyFont="1" applyFill="1" applyBorder="1" applyAlignment="1">
      <alignment horizontal="center" vertical="center" wrapText="1"/>
    </xf>
    <xf numFmtId="0" fontId="51" fillId="56" borderId="37" xfId="0" applyFont="1" applyFill="1" applyBorder="1" applyAlignment="1">
      <alignment horizontal="center" vertical="center" wrapText="1"/>
    </xf>
    <xf numFmtId="0" fontId="51" fillId="56" borderId="2" xfId="0" applyFont="1" applyFill="1" applyBorder="1" applyAlignment="1">
      <alignment horizontal="center" vertical="center" wrapText="1"/>
    </xf>
    <xf numFmtId="0" fontId="51" fillId="56" borderId="38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6" fontId="6" fillId="0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5" fillId="2" borderId="24" xfId="0" applyNumberFormat="1" applyFont="1" applyFill="1" applyBorder="1" applyAlignment="1">
      <alignment vertical="center"/>
    </xf>
    <xf numFmtId="0" fontId="5" fillId="2" borderId="25" xfId="0" applyNumberFormat="1" applyFont="1" applyFill="1" applyBorder="1" applyAlignment="1">
      <alignment vertical="center"/>
    </xf>
    <xf numFmtId="166" fontId="6" fillId="2" borderId="13" xfId="0" applyNumberFormat="1" applyFont="1" applyFill="1" applyBorder="1" applyAlignment="1">
      <alignment horizontal="center" vertical="center"/>
    </xf>
    <xf numFmtId="166" fontId="6" fillId="2" borderId="1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 wrapText="1"/>
    </xf>
    <xf numFmtId="0" fontId="5" fillId="2" borderId="46" xfId="0" applyNumberFormat="1" applyFont="1" applyFill="1" applyBorder="1" applyAlignment="1">
      <alignment vertical="center"/>
    </xf>
    <xf numFmtId="166" fontId="6" fillId="2" borderId="45" xfId="0" applyNumberFormat="1" applyFont="1" applyFill="1" applyBorder="1" applyAlignment="1">
      <alignment horizontal="center" vertical="center"/>
    </xf>
    <xf numFmtId="0" fontId="4" fillId="0" borderId="46" xfId="89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3" fontId="3" fillId="0" borderId="54" xfId="0" applyNumberFormat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54" fillId="0" borderId="39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4" fillId="0" borderId="41" xfId="0" applyFont="1" applyFill="1" applyBorder="1" applyAlignment="1">
      <alignment horizontal="center" vertical="center" wrapText="1"/>
    </xf>
    <xf numFmtId="0" fontId="54" fillId="0" borderId="4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54" fillId="0" borderId="44" xfId="0" applyFont="1" applyFill="1" applyBorder="1" applyAlignment="1">
      <alignment horizontal="center" vertical="center" wrapText="1"/>
    </xf>
    <xf numFmtId="0" fontId="51" fillId="56" borderId="57" xfId="0" applyFont="1" applyFill="1" applyBorder="1" applyAlignment="1">
      <alignment horizontal="center" vertical="center" wrapText="1"/>
    </xf>
    <xf numFmtId="49" fontId="0" fillId="0" borderId="55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56" xfId="0" applyNumberFormat="1" applyFill="1" applyBorder="1" applyAlignment="1">
      <alignment horizontal="center" vertical="center"/>
    </xf>
    <xf numFmtId="49" fontId="0" fillId="0" borderId="56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/>
    <xf numFmtId="167" fontId="0" fillId="0" borderId="0" xfId="0" applyNumberFormat="1" applyBorder="1" applyAlignment="1">
      <alignment horizontal="center" vertical="center"/>
    </xf>
    <xf numFmtId="0" fontId="0" fillId="0" borderId="0" xfId="0"/>
    <xf numFmtId="3" fontId="2" fillId="0" borderId="26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4" fillId="0" borderId="25" xfId="89" applyFont="1" applyFill="1" applyBorder="1" applyAlignment="1">
      <alignment horizontal="center" vertical="center" wrapText="1"/>
    </xf>
    <xf numFmtId="165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4" fillId="0" borderId="46" xfId="0" applyNumberFormat="1" applyFont="1" applyFill="1" applyBorder="1" applyAlignment="1">
      <alignment vertical="center" wrapText="1"/>
    </xf>
    <xf numFmtId="0" fontId="4" fillId="0" borderId="46" xfId="89" applyFont="1" applyFill="1" applyBorder="1" applyAlignment="1">
      <alignment horizontal="left" vertical="center" wrapText="1"/>
    </xf>
    <xf numFmtId="0" fontId="58" fillId="0" borderId="0" xfId="89" applyFont="1"/>
    <xf numFmtId="0" fontId="58" fillId="0" borderId="0" xfId="89" applyFont="1" applyAlignment="1">
      <alignment horizontal="center"/>
    </xf>
    <xf numFmtId="0" fontId="58" fillId="0" borderId="0" xfId="89" applyFont="1"/>
    <xf numFmtId="0" fontId="58" fillId="0" borderId="0" xfId="89" applyFont="1" applyAlignment="1">
      <alignment horizontal="center"/>
    </xf>
    <xf numFmtId="0" fontId="58" fillId="0" borderId="0" xfId="89" applyFont="1" applyFill="1" applyAlignment="1">
      <alignment horizontal="center"/>
    </xf>
    <xf numFmtId="0" fontId="58" fillId="0" borderId="0" xfId="89" applyFont="1" applyFill="1"/>
    <xf numFmtId="0" fontId="59" fillId="0" borderId="0" xfId="89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58" fillId="59" borderId="0" xfId="89" applyFont="1" applyFill="1"/>
    <xf numFmtId="0" fontId="0" fillId="57" borderId="0" xfId="0" applyFill="1"/>
    <xf numFmtId="49" fontId="4" fillId="57" borderId="0" xfId="3" applyNumberFormat="1" applyFont="1" applyFill="1" applyBorder="1" applyAlignment="1">
      <alignment horizontal="center" vertical="center" wrapText="1" shrinkToFit="1"/>
    </xf>
    <xf numFmtId="0" fontId="35" fillId="0" borderId="0" xfId="0" applyFont="1" applyBorder="1" applyAlignment="1">
      <alignment vertical="center" wrapText="1"/>
    </xf>
    <xf numFmtId="49" fontId="57" fillId="57" borderId="0" xfId="177" applyNumberFormat="1" applyFont="1" applyFill="1" applyAlignment="1">
      <alignment horizontal="center" wrapText="1"/>
    </xf>
    <xf numFmtId="49" fontId="56" fillId="57" borderId="0" xfId="177" applyNumberFormat="1" applyFont="1" applyFill="1" applyAlignment="1">
      <alignment wrapText="1"/>
    </xf>
    <xf numFmtId="0" fontId="59" fillId="58" borderId="0" xfId="89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9" xfId="0" applyFont="1" applyFill="1" applyBorder="1" applyAlignment="1">
      <alignment vertical="center" wrapText="1"/>
    </xf>
    <xf numFmtId="0" fontId="0" fillId="57" borderId="0" xfId="0" applyFont="1" applyFill="1" applyBorder="1" applyAlignment="1">
      <alignment horizontal="center" vertical="top"/>
    </xf>
    <xf numFmtId="0" fontId="2" fillId="0" borderId="52" xfId="0" applyFont="1" applyFill="1" applyBorder="1" applyAlignment="1">
      <alignment vertical="center" wrapText="1"/>
    </xf>
    <xf numFmtId="0" fontId="58" fillId="0" borderId="0" xfId="183" applyFont="1" applyAlignment="1">
      <alignment horizontal="center"/>
    </xf>
    <xf numFmtId="0" fontId="58" fillId="0" borderId="0" xfId="89" applyFont="1" applyAlignment="1">
      <alignment horizontal="left"/>
    </xf>
    <xf numFmtId="0" fontId="4" fillId="59" borderId="12" xfId="89" applyFont="1" applyFill="1" applyBorder="1" applyAlignment="1">
      <alignment horizontal="center" vertical="center" wrapText="1"/>
    </xf>
    <xf numFmtId="2" fontId="4" fillId="59" borderId="12" xfId="0" applyNumberFormat="1" applyFont="1" applyFill="1" applyBorder="1" applyAlignment="1">
      <alignment horizontal="center" vertical="center"/>
    </xf>
    <xf numFmtId="166" fontId="6" fillId="59" borderId="12" xfId="89" applyNumberFormat="1" applyFont="1" applyFill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59" borderId="12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4" fillId="0" borderId="0" xfId="0" applyFont="1"/>
    <xf numFmtId="166" fontId="54" fillId="0" borderId="12" xfId="0" applyNumberFormat="1" applyFont="1" applyBorder="1" applyAlignment="1">
      <alignment horizontal="center" vertical="center"/>
    </xf>
    <xf numFmtId="166" fontId="55" fillId="0" borderId="12" xfId="0" applyNumberFormat="1" applyFont="1" applyBorder="1" applyAlignment="1">
      <alignment horizontal="center" vertical="center"/>
    </xf>
    <xf numFmtId="2" fontId="54" fillId="0" borderId="12" xfId="0" applyNumberFormat="1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8" fontId="4" fillId="0" borderId="14" xfId="0" applyNumberFormat="1" applyFont="1" applyFill="1" applyBorder="1" applyAlignment="1">
      <alignment horizontal="center" vertical="center"/>
    </xf>
    <xf numFmtId="168" fontId="4" fillId="0" borderId="12" xfId="0" applyNumberFormat="1" applyFont="1" applyFill="1" applyBorder="1" applyAlignment="1">
      <alignment horizontal="center" vertical="center"/>
    </xf>
    <xf numFmtId="168" fontId="2" fillId="0" borderId="14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168" fontId="2" fillId="0" borderId="47" xfId="0" applyNumberFormat="1" applyFont="1" applyFill="1" applyBorder="1" applyAlignment="1">
      <alignment horizontal="center" vertical="center"/>
    </xf>
    <xf numFmtId="168" fontId="6" fillId="0" borderId="14" xfId="0" applyNumberFormat="1" applyFont="1" applyFill="1" applyBorder="1" applyAlignment="1">
      <alignment horizontal="center" vertical="center"/>
    </xf>
    <xf numFmtId="168" fontId="6" fillId="0" borderId="12" xfId="0" applyNumberFormat="1" applyFont="1" applyFill="1" applyBorder="1" applyAlignment="1">
      <alignment horizontal="center" vertical="center"/>
    </xf>
    <xf numFmtId="168" fontId="6" fillId="0" borderId="47" xfId="0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6" fontId="6" fillId="0" borderId="12" xfId="89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/>
    </xf>
    <xf numFmtId="0" fontId="5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6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4" fillId="0" borderId="54" xfId="89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0" fillId="61" borderId="1" xfId="0" applyFill="1" applyBorder="1" applyAlignment="1">
      <alignment horizontal="center" vertical="center"/>
    </xf>
    <xf numFmtId="0" fontId="0" fillId="60" borderId="59" xfId="0" applyFill="1" applyBorder="1" applyAlignment="1">
      <alignment horizontal="center" vertical="center"/>
    </xf>
    <xf numFmtId="0" fontId="0" fillId="60" borderId="0" xfId="0" applyFill="1" applyBorder="1" applyAlignment="1">
      <alignment horizontal="center" vertical="center"/>
    </xf>
    <xf numFmtId="0" fontId="0" fillId="60" borderId="60" xfId="0" applyFill="1" applyBorder="1" applyAlignment="1">
      <alignment horizontal="center" vertical="center"/>
    </xf>
    <xf numFmtId="0" fontId="59" fillId="58" borderId="1" xfId="89" applyFont="1" applyFill="1" applyBorder="1" applyAlignment="1">
      <alignment horizontal="center" vertical="center" wrapText="1"/>
    </xf>
    <xf numFmtId="0" fontId="59" fillId="58" borderId="11" xfId="89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59" fillId="0" borderId="12" xfId="89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51" fillId="56" borderId="2" xfId="0" applyFont="1" applyFill="1" applyBorder="1" applyAlignment="1">
      <alignment horizontal="center" vertical="center"/>
    </xf>
    <xf numFmtId="0" fontId="51" fillId="56" borderId="36" xfId="0" applyFont="1" applyFill="1" applyBorder="1" applyAlignment="1">
      <alignment horizontal="center" vertical="center"/>
    </xf>
  </cellXfs>
  <cellStyles count="184">
    <cellStyle name="20 % - Accent1" xfId="110" builtinId="30" customBuiltin="1"/>
    <cellStyle name="20 % - Accent1 2" xfId="6"/>
    <cellStyle name="20 % - Accent1 3" xfId="48"/>
    <cellStyle name="20 % - Accent2" xfId="114" builtinId="34" customBuiltin="1"/>
    <cellStyle name="20 % - Accent2 2" xfId="7"/>
    <cellStyle name="20 % - Accent2 3" xfId="49"/>
    <cellStyle name="20 % - Accent3" xfId="118" builtinId="38" customBuiltin="1"/>
    <cellStyle name="20 % - Accent3 2" xfId="8"/>
    <cellStyle name="20 % - Accent3 3" xfId="50"/>
    <cellStyle name="20 % - Accent4" xfId="122" builtinId="42" customBuiltin="1"/>
    <cellStyle name="20 % - Accent4 2" xfId="9"/>
    <cellStyle name="20 % - Accent4 3" xfId="51"/>
    <cellStyle name="20 % - Accent5" xfId="126" builtinId="46" customBuiltin="1"/>
    <cellStyle name="20 % - Accent5 2" xfId="10"/>
    <cellStyle name="20 % - Accent5 3" xfId="52"/>
    <cellStyle name="20 % - Accent6" xfId="130" builtinId="50" customBuiltin="1"/>
    <cellStyle name="20 % - Accent6 2" xfId="11"/>
    <cellStyle name="20 % - Accent6 3" xfId="53"/>
    <cellStyle name="20% - Akzent1" xfId="134"/>
    <cellStyle name="20% - Akzent2" xfId="135"/>
    <cellStyle name="20% - Akzent3" xfId="136"/>
    <cellStyle name="20% - Akzent4" xfId="137"/>
    <cellStyle name="20% - Akzent5" xfId="138"/>
    <cellStyle name="20% - Akzent6" xfId="139"/>
    <cellStyle name="40 % - Accent1" xfId="111" builtinId="31" customBuiltin="1"/>
    <cellStyle name="40 % - Accent1 2" xfId="12"/>
    <cellStyle name="40 % - Accent1 3" xfId="54"/>
    <cellStyle name="40 % - Accent2" xfId="115" builtinId="35" customBuiltin="1"/>
    <cellStyle name="40 % - Accent2 2" xfId="13"/>
    <cellStyle name="40 % - Accent2 3" xfId="55"/>
    <cellStyle name="40 % - Accent3" xfId="119" builtinId="39" customBuiltin="1"/>
    <cellStyle name="40 % - Accent3 2" xfId="14"/>
    <cellStyle name="40 % - Accent3 3" xfId="56"/>
    <cellStyle name="40 % - Accent4" xfId="123" builtinId="43" customBuiltin="1"/>
    <cellStyle name="40 % - Accent4 2" xfId="15"/>
    <cellStyle name="40 % - Accent4 3" xfId="57"/>
    <cellStyle name="40 % - Accent5" xfId="127" builtinId="47" customBuiltin="1"/>
    <cellStyle name="40 % - Accent5 2" xfId="16"/>
    <cellStyle name="40 % - Accent5 3" xfId="58"/>
    <cellStyle name="40 % - Accent6" xfId="131" builtinId="51" customBuiltin="1"/>
    <cellStyle name="40 % - Accent6 2" xfId="17"/>
    <cellStyle name="40 % - Accent6 3" xfId="59"/>
    <cellStyle name="40% - Akzent1" xfId="140"/>
    <cellStyle name="40% - Akzent2" xfId="141"/>
    <cellStyle name="40% - Akzent3" xfId="142"/>
    <cellStyle name="40% - Akzent4" xfId="143"/>
    <cellStyle name="40% - Akzent5" xfId="144"/>
    <cellStyle name="40% - Akzent6" xfId="145"/>
    <cellStyle name="60 % - Accent1" xfId="112" builtinId="32" customBuiltin="1"/>
    <cellStyle name="60 % - Accent1 2" xfId="18"/>
    <cellStyle name="60 % - Accent1 3" xfId="60"/>
    <cellStyle name="60 % - Accent2" xfId="116" builtinId="36" customBuiltin="1"/>
    <cellStyle name="60 % - Accent2 2" xfId="19"/>
    <cellStyle name="60 % - Accent2 3" xfId="61"/>
    <cellStyle name="60 % - Accent3" xfId="120" builtinId="40" customBuiltin="1"/>
    <cellStyle name="60 % - Accent3 2" xfId="20"/>
    <cellStyle name="60 % - Accent3 3" xfId="62"/>
    <cellStyle name="60 % - Accent4" xfId="124" builtinId="44" customBuiltin="1"/>
    <cellStyle name="60 % - Accent4 2" xfId="21"/>
    <cellStyle name="60 % - Accent4 3" xfId="63"/>
    <cellStyle name="60 % - Accent5" xfId="128" builtinId="48" customBuiltin="1"/>
    <cellStyle name="60 % - Accent5 2" xfId="22"/>
    <cellStyle name="60 % - Accent5 3" xfId="64"/>
    <cellStyle name="60 % - Accent6" xfId="132" builtinId="52" customBuiltin="1"/>
    <cellStyle name="60 % - Accent6 2" xfId="23"/>
    <cellStyle name="60 % - Accent6 3" xfId="65"/>
    <cellStyle name="60% - Akzent1" xfId="146"/>
    <cellStyle name="60% - Akzent2" xfId="147"/>
    <cellStyle name="60% - Akzent3" xfId="148"/>
    <cellStyle name="60% - Akzent4" xfId="149"/>
    <cellStyle name="60% - Akzent5" xfId="150"/>
    <cellStyle name="60% - Akzent6" xfId="151"/>
    <cellStyle name="Accent1" xfId="109" builtinId="29" customBuiltin="1"/>
    <cellStyle name="Accent1 2" xfId="24"/>
    <cellStyle name="Accent1 3" xfId="66"/>
    <cellStyle name="Accent2" xfId="113" builtinId="33" customBuiltin="1"/>
    <cellStyle name="Accent2 2" xfId="25"/>
    <cellStyle name="Accent2 3" xfId="67"/>
    <cellStyle name="Accent3" xfId="117" builtinId="37" customBuiltin="1"/>
    <cellStyle name="Accent3 2" xfId="26"/>
    <cellStyle name="Accent3 3" xfId="68"/>
    <cellStyle name="Accent4" xfId="121" builtinId="41" customBuiltin="1"/>
    <cellStyle name="Accent4 2" xfId="27"/>
    <cellStyle name="Accent4 3" xfId="69"/>
    <cellStyle name="Accent5" xfId="125" builtinId="45" customBuiltin="1"/>
    <cellStyle name="Accent5 2" xfId="28"/>
    <cellStyle name="Accent5 3" xfId="70"/>
    <cellStyle name="Accent6" xfId="129" builtinId="49" customBuiltin="1"/>
    <cellStyle name="Accent6 2" xfId="29"/>
    <cellStyle name="Accent6 3" xfId="71"/>
    <cellStyle name="Akzent1" xfId="152"/>
    <cellStyle name="Akzent2" xfId="153"/>
    <cellStyle name="Akzent3" xfId="154"/>
    <cellStyle name="Akzent4" xfId="155"/>
    <cellStyle name="Akzent5" xfId="156"/>
    <cellStyle name="Akzent6" xfId="157"/>
    <cellStyle name="Ausgabe" xfId="158"/>
    <cellStyle name="Avertissement" xfId="105" builtinId="11" customBuiltin="1"/>
    <cellStyle name="Avertissement 2" xfId="30"/>
    <cellStyle name="Avertissement 3" xfId="72"/>
    <cellStyle name="Berechnung" xfId="159"/>
    <cellStyle name="Calcul" xfId="102" builtinId="22" customBuiltin="1"/>
    <cellStyle name="Calcul 2" xfId="31"/>
    <cellStyle name="Calcul 3" xfId="73"/>
    <cellStyle name="Cellule liée" xfId="103" builtinId="24" customBuiltin="1"/>
    <cellStyle name="Cellule liée 2" xfId="32"/>
    <cellStyle name="Cellule liée 3" xfId="74"/>
    <cellStyle name="Commentaire" xfId="106" builtinId="10" customBuiltin="1"/>
    <cellStyle name="Commentaire 2" xfId="33"/>
    <cellStyle name="Commentaire 3" xfId="75"/>
    <cellStyle name="Eingabe" xfId="160"/>
    <cellStyle name="Entrée" xfId="100" builtinId="20" customBuiltin="1"/>
    <cellStyle name="Entrée 2" xfId="34"/>
    <cellStyle name="Entrée 3" xfId="76"/>
    <cellStyle name="Ergebnis" xfId="161"/>
    <cellStyle name="Erklärender Text" xfId="162"/>
    <cellStyle name="Gut" xfId="163"/>
    <cellStyle name="Insatisfaisant" xfId="98" builtinId="27" customBuiltin="1"/>
    <cellStyle name="Insatisfaisant 2" xfId="35"/>
    <cellStyle name="Insatisfaisant 3" xfId="77"/>
    <cellStyle name="Lien hypertexte" xfId="91" builtinId="8"/>
    <cellStyle name="Lien hypertexte 2" xfId="2"/>
    <cellStyle name="Neutral" xfId="164"/>
    <cellStyle name="Neutre" xfId="99" builtinId="28" customBuiltin="1"/>
    <cellStyle name="Neutre 2" xfId="36"/>
    <cellStyle name="Neutre 3" xfId="78"/>
    <cellStyle name="Normal" xfId="0" builtinId="0"/>
    <cellStyle name="Normal 10" xfId="183"/>
    <cellStyle name="Normal 2" xfId="1"/>
    <cellStyle name="Normal 2 2" xfId="89"/>
    <cellStyle name="Normal 2 3" xfId="165"/>
    <cellStyle name="Normal 2 4" xfId="182"/>
    <cellStyle name="Normal 3" xfId="3"/>
    <cellStyle name="Normal 3 2" xfId="178"/>
    <cellStyle name="Normal 4" xfId="4"/>
    <cellStyle name="Normal 4 2" xfId="177"/>
    <cellStyle name="Normal 4 3" xfId="181"/>
    <cellStyle name="Normal 5" xfId="5"/>
    <cellStyle name="Normal 6" xfId="47"/>
    <cellStyle name="Normal 7" xfId="90"/>
    <cellStyle name="Normal 8" xfId="133"/>
    <cellStyle name="Normal 8 2" xfId="180"/>
    <cellStyle name="Normal 9" xfId="176"/>
    <cellStyle name="Notiz" xfId="166"/>
    <cellStyle name="Notiz 2" xfId="179"/>
    <cellStyle name="Satisfaisant" xfId="97" builtinId="26" customBuiltin="1"/>
    <cellStyle name="Satisfaisant 2" xfId="37"/>
    <cellStyle name="Satisfaisant 3" xfId="79"/>
    <cellStyle name="Schlecht" xfId="167"/>
    <cellStyle name="Sortie" xfId="101" builtinId="21" customBuiltin="1"/>
    <cellStyle name="Sortie 2" xfId="38"/>
    <cellStyle name="Sortie 3" xfId="80"/>
    <cellStyle name="Texte explicatif" xfId="107" builtinId="53" customBuiltin="1"/>
    <cellStyle name="Texte explicatif 2" xfId="39"/>
    <cellStyle name="Texte explicatif 3" xfId="81"/>
    <cellStyle name="Titre" xfId="92" builtinId="15" customBuiltin="1"/>
    <cellStyle name="Titre 2" xfId="40"/>
    <cellStyle name="Titre 3" xfId="82"/>
    <cellStyle name="Titre 1" xfId="93" builtinId="16" customBuiltin="1"/>
    <cellStyle name="Titre 1 2" xfId="41"/>
    <cellStyle name="Titre 1 3" xfId="83"/>
    <cellStyle name="Titre 2" xfId="94" builtinId="17" customBuiltin="1"/>
    <cellStyle name="Titre 2 2" xfId="42"/>
    <cellStyle name="Titre 2 3" xfId="84"/>
    <cellStyle name="Titre 3" xfId="95" builtinId="18" customBuiltin="1"/>
    <cellStyle name="Titre 3 2" xfId="43"/>
    <cellStyle name="Titre 3 3" xfId="85"/>
    <cellStyle name="Titre 4" xfId="96" builtinId="19" customBuiltin="1"/>
    <cellStyle name="Titre 4 2" xfId="44"/>
    <cellStyle name="Titre 4 3" xfId="86"/>
    <cellStyle name="Total" xfId="108" builtinId="25" customBuiltin="1"/>
    <cellStyle name="Total 2" xfId="45"/>
    <cellStyle name="Total 3" xfId="87"/>
    <cellStyle name="Überschrift" xfId="168"/>
    <cellStyle name="Überschrift 1" xfId="169"/>
    <cellStyle name="Überschrift 2" xfId="170"/>
    <cellStyle name="Überschrift 3" xfId="171"/>
    <cellStyle name="Überschrift 4" xfId="172"/>
    <cellStyle name="Vérification" xfId="104" builtinId="23" customBuiltin="1"/>
    <cellStyle name="Vérification 2" xfId="46"/>
    <cellStyle name="Vérification 3" xfId="88"/>
    <cellStyle name="Verknüpfte Zelle" xfId="173"/>
    <cellStyle name="Warnender Text" xfId="174"/>
    <cellStyle name="Zelle überprüfen" xfId="175"/>
  </cellStyles>
  <dxfs count="144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color theme="0" tint="-0.499984740745262"/>
      </font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ont>
        <color theme="0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.gaillard/AppData/Local/Microsoft/Windows/Temporary%20Internet%20Files/Content.Outlook/KNETA6JR/IDDEA_ri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&amp; CR total"/>
      <sheetName val="CR détaillés"/>
      <sheetName val="Info"/>
      <sheetName val="Phy-chi"/>
      <sheetName val="VTR"/>
      <sheetName val="Param_calc"/>
      <sheetName val="Param_calc_Z2"/>
      <sheetName val="Inh_int_RDC"/>
      <sheetName val="Inh_int_RDC_Z2"/>
      <sheetName val="Inh_Ss sol"/>
      <sheetName val="Inh_Ss sol_Z2"/>
      <sheetName val="Inh_vide sanitaire"/>
      <sheetName val="Inh_vide sanitaire_Z2"/>
      <sheetName val="Inh_voiries"/>
      <sheetName val="Inh_voiries_Z2"/>
      <sheetName val="Inh_sol nu"/>
      <sheetName val="Inh_sol nu_Z2"/>
      <sheetName val="Inh_poussières"/>
      <sheetName val="Inh_poussières_Z2"/>
      <sheetName val="Ing_sol"/>
      <sheetName val="Ing_sol_Z2"/>
      <sheetName val="Ing_vgt_arrosage"/>
      <sheetName val="Ing_vgt_sol"/>
      <sheetName val="Ing_poisson"/>
      <sheetName val="Ing_eau"/>
    </sheetNames>
    <sheetDataSet>
      <sheetData sheetId="0">
        <row r="13">
          <cell r="C13" t="str">
            <v>NC</v>
          </cell>
        </row>
        <row r="14">
          <cell r="C14" t="str">
            <v>NC</v>
          </cell>
        </row>
        <row r="15">
          <cell r="C15" t="str">
            <v>NC</v>
          </cell>
        </row>
        <row r="16">
          <cell r="C16" t="str">
            <v>NC</v>
          </cell>
        </row>
        <row r="17">
          <cell r="C17" t="str">
            <v>NC</v>
          </cell>
        </row>
        <row r="18">
          <cell r="C18" t="str">
            <v>NC</v>
          </cell>
        </row>
        <row r="19">
          <cell r="C19" t="str">
            <v>NC</v>
          </cell>
        </row>
        <row r="20">
          <cell r="C20" t="str">
            <v>NC</v>
          </cell>
        </row>
        <row r="21">
          <cell r="C21" t="str">
            <v>NC</v>
          </cell>
        </row>
        <row r="22">
          <cell r="C22" t="str">
            <v>NC</v>
          </cell>
        </row>
        <row r="23">
          <cell r="C23" t="str">
            <v>NC</v>
          </cell>
        </row>
        <row r="24">
          <cell r="C24" t="str">
            <v>NC</v>
          </cell>
        </row>
        <row r="25">
          <cell r="C25" t="str">
            <v>NC</v>
          </cell>
        </row>
        <row r="26">
          <cell r="C26" t="str">
            <v>NC</v>
          </cell>
        </row>
        <row r="27">
          <cell r="C27" t="str">
            <v>NC</v>
          </cell>
        </row>
        <row r="28">
          <cell r="C28" t="str">
            <v>NC</v>
          </cell>
        </row>
        <row r="29">
          <cell r="C29" t="str">
            <v>NC</v>
          </cell>
        </row>
        <row r="30">
          <cell r="C30" t="str">
            <v>NC</v>
          </cell>
        </row>
        <row r="32">
          <cell r="C32" t="str">
            <v>NC</v>
          </cell>
        </row>
        <row r="33">
          <cell r="C33" t="str">
            <v>NC</v>
          </cell>
        </row>
        <row r="34">
          <cell r="C34" t="str">
            <v>NC</v>
          </cell>
        </row>
        <row r="35">
          <cell r="C35" t="str">
            <v>NC</v>
          </cell>
        </row>
        <row r="36">
          <cell r="C36" t="str">
            <v>NC</v>
          </cell>
        </row>
        <row r="37">
          <cell r="C37" t="str">
            <v>NC</v>
          </cell>
        </row>
        <row r="38">
          <cell r="C38" t="str">
            <v>NC</v>
          </cell>
        </row>
        <row r="39">
          <cell r="C39" t="str">
            <v>NC</v>
          </cell>
        </row>
        <row r="40">
          <cell r="C40" t="str">
            <v>NC</v>
          </cell>
        </row>
        <row r="41">
          <cell r="C41" t="str">
            <v>NC</v>
          </cell>
        </row>
        <row r="65">
          <cell r="C65" t="str">
            <v>NC</v>
          </cell>
        </row>
        <row r="66">
          <cell r="C66" t="str">
            <v>NC</v>
          </cell>
        </row>
        <row r="70">
          <cell r="C70" t="str">
            <v>NC</v>
          </cell>
        </row>
        <row r="71">
          <cell r="C71" t="str">
            <v>NC</v>
          </cell>
        </row>
      </sheetData>
      <sheetData sheetId="1"/>
      <sheetData sheetId="2"/>
      <sheetData sheetId="3">
        <row r="41">
          <cell r="B41">
            <v>5.67E-2</v>
          </cell>
          <cell r="C41">
            <v>0.31</v>
          </cell>
          <cell r="F41">
            <v>4.9629323799337255E-7</v>
          </cell>
          <cell r="T41">
            <v>85000</v>
          </cell>
        </row>
        <row r="72">
          <cell r="B72">
            <v>3.7</v>
          </cell>
          <cell r="C72">
            <v>6.2399999999999999E-3</v>
          </cell>
          <cell r="F72">
            <v>6.8063601547922137E-7</v>
          </cell>
          <cell r="T72">
            <v>4578</v>
          </cell>
        </row>
        <row r="74">
          <cell r="B74">
            <v>16.100000000000001</v>
          </cell>
          <cell r="C74">
            <v>3.8999999999999998E-3</v>
          </cell>
          <cell r="F74">
            <v>6.4671752523420051E-7</v>
          </cell>
          <cell r="T74">
            <v>2770</v>
          </cell>
        </row>
        <row r="76">
          <cell r="B76">
            <v>1.29</v>
          </cell>
          <cell r="C76">
            <v>2.14E-3</v>
          </cell>
          <cell r="F76">
            <v>6.9203366330605538E-7</v>
          </cell>
          <cell r="T76">
            <v>25700</v>
          </cell>
        </row>
        <row r="78">
          <cell r="B78">
            <v>1.2E-2</v>
          </cell>
          <cell r="C78">
            <v>6.3E-3</v>
          </cell>
          <cell r="F78">
            <v>5.3835844554854619E-7</v>
          </cell>
          <cell r="T78">
            <v>83000</v>
          </cell>
        </row>
        <row r="80">
          <cell r="B80">
            <v>2.5999999999999998E-4</v>
          </cell>
          <cell r="C80">
            <v>3.0300000000000001E-5</v>
          </cell>
          <cell r="F80">
            <v>7.9997013908403219E-7</v>
          </cell>
          <cell r="T80">
            <v>311000</v>
          </cell>
        </row>
        <row r="82">
          <cell r="B82">
            <v>8.0000000000000004E-4</v>
          </cell>
          <cell r="C82">
            <v>1.6500000000000001E-5</v>
          </cell>
          <cell r="F82">
            <v>3.797500083190595E-7</v>
          </cell>
          <cell r="T82">
            <v>121000</v>
          </cell>
        </row>
        <row r="84">
          <cell r="B84">
            <v>9.4000000000000004E-3</v>
          </cell>
          <cell r="C84">
            <v>2.34E-4</v>
          </cell>
          <cell r="F84">
            <v>8.2610338493489516E-7</v>
          </cell>
          <cell r="T84">
            <v>102000</v>
          </cell>
        </row>
        <row r="86">
          <cell r="B86">
            <v>3.0000000000000001E-3</v>
          </cell>
          <cell r="C86">
            <v>1.6399999999999999E-5</v>
          </cell>
          <cell r="F86">
            <v>7.4544538877653884E-7</v>
          </cell>
          <cell r="T86">
            <v>5000000</v>
          </cell>
        </row>
        <row r="88">
          <cell r="B88">
            <v>2E-3</v>
          </cell>
          <cell r="C88">
            <v>4.0000000000000003E-5</v>
          </cell>
          <cell r="F88">
            <v>4.0754869594088229E-7</v>
          </cell>
          <cell r="T88">
            <v>133000</v>
          </cell>
        </row>
        <row r="90">
          <cell r="B90">
            <v>5.0000000000000001E-4</v>
          </cell>
          <cell r="C90">
            <v>1.9400000000000001E-6</v>
          </cell>
          <cell r="F90">
            <v>6.0688429560197981E-7</v>
          </cell>
          <cell r="T90">
            <v>1400000</v>
          </cell>
        </row>
        <row r="92">
          <cell r="B92">
            <v>0.26</v>
          </cell>
          <cell r="C92">
            <v>3.4000000000000002E-4</v>
          </cell>
          <cell r="F92">
            <v>6.3119818458941885E-7</v>
          </cell>
          <cell r="T92">
            <v>72000</v>
          </cell>
        </row>
        <row r="94">
          <cell r="B94">
            <v>1.98</v>
          </cell>
          <cell r="C94">
            <v>3.9100000000000003E-3</v>
          </cell>
          <cell r="F94">
            <v>7.3723812704548804E-7</v>
          </cell>
          <cell r="T94">
            <v>7707</v>
          </cell>
        </row>
        <row r="96">
          <cell r="B96">
            <v>6.2E-2</v>
          </cell>
          <cell r="C96">
            <v>1.2300000000000001E-5</v>
          </cell>
          <cell r="F96">
            <v>5.1886254134878899E-7</v>
          </cell>
          <cell r="T96">
            <v>6300000</v>
          </cell>
        </row>
        <row r="98">
          <cell r="B98">
            <v>31.8</v>
          </cell>
          <cell r="C98">
            <v>2.0799999999999999E-2</v>
          </cell>
          <cell r="F98">
            <v>8.7297205597410727E-7</v>
          </cell>
          <cell r="T98">
            <v>1250</v>
          </cell>
        </row>
        <row r="100">
          <cell r="B100">
            <v>1.2</v>
          </cell>
          <cell r="C100">
            <v>1.23E-3</v>
          </cell>
          <cell r="F100">
            <v>8.7315531387233071E-7</v>
          </cell>
          <cell r="T100">
            <v>2291</v>
          </cell>
        </row>
        <row r="102">
          <cell r="B102">
            <v>0.13</v>
          </cell>
          <cell r="C102">
            <v>3.7100000000000002E-4</v>
          </cell>
          <cell r="F102">
            <v>4.3731264512021685E-7</v>
          </cell>
          <cell r="T102">
            <v>67992</v>
          </cell>
        </row>
        <row r="106">
          <cell r="B106">
            <v>36</v>
          </cell>
          <cell r="C106">
            <v>33</v>
          </cell>
          <cell r="F106">
            <v>1.6165875356150453E-6</v>
          </cell>
          <cell r="T106">
            <v>794</v>
          </cell>
        </row>
        <row r="108">
          <cell r="B108">
            <v>5.4</v>
          </cell>
          <cell r="C108">
            <v>50</v>
          </cell>
          <cell r="F108">
            <v>1.6165875312117922E-6</v>
          </cell>
          <cell r="T108">
            <v>3981</v>
          </cell>
        </row>
        <row r="110">
          <cell r="B110">
            <v>0.43</v>
          </cell>
          <cell r="C110">
            <v>80</v>
          </cell>
          <cell r="F110">
            <v>1.616587528006483E-6</v>
          </cell>
          <cell r="T110">
            <v>31623</v>
          </cell>
        </row>
        <row r="112">
          <cell r="B112">
            <v>3.4000000000000002E-2</v>
          </cell>
          <cell r="C112">
            <v>120</v>
          </cell>
          <cell r="F112">
            <v>1.6165875262257556E-6</v>
          </cell>
          <cell r="T112">
            <v>251189</v>
          </cell>
        </row>
        <row r="114">
          <cell r="B114">
            <v>6.9999999999999999E-4</v>
          </cell>
          <cell r="C114">
            <v>520</v>
          </cell>
          <cell r="F114">
            <v>1.616587523486175E-6</v>
          </cell>
          <cell r="T114">
            <v>5011873</v>
          </cell>
        </row>
        <row r="121">
          <cell r="B121">
            <v>65</v>
          </cell>
          <cell r="C121">
            <v>0.48</v>
          </cell>
          <cell r="F121">
            <v>1.616587528006483E-6</v>
          </cell>
          <cell r="T121">
            <v>1585</v>
          </cell>
        </row>
        <row r="123">
          <cell r="B123">
            <v>25</v>
          </cell>
          <cell r="C123">
            <v>0.14000000000000001</v>
          </cell>
          <cell r="F123">
            <v>1.6165875262257556E-6</v>
          </cell>
          <cell r="T123">
            <v>2511</v>
          </cell>
        </row>
        <row r="125">
          <cell r="B125">
            <v>5.8</v>
          </cell>
          <cell r="C125">
            <v>5.2999999999999999E-2</v>
          </cell>
          <cell r="F125">
            <v>1.616587523486175E-6</v>
          </cell>
          <cell r="T125">
            <v>5012</v>
          </cell>
        </row>
        <row r="133">
          <cell r="B133">
            <v>1830</v>
          </cell>
          <cell r="C133">
            <v>0.14199999999999999</v>
          </cell>
          <cell r="F133">
            <v>1.4225999694311073E-6</v>
          </cell>
          <cell r="T133">
            <v>60</v>
          </cell>
        </row>
        <row r="135">
          <cell r="B135">
            <v>155</v>
          </cell>
          <cell r="C135">
            <v>0.14030000000000001</v>
          </cell>
          <cell r="F135">
            <v>1.2124430179937398E-6</v>
          </cell>
          <cell r="T135">
            <v>241.9</v>
          </cell>
        </row>
        <row r="137">
          <cell r="B137">
            <v>50</v>
          </cell>
          <cell r="C137">
            <v>0.59199999999999997</v>
          </cell>
          <cell r="F137">
            <v>1.0507824022925221E-6</v>
          </cell>
          <cell r="T137">
            <v>1380</v>
          </cell>
        </row>
        <row r="139">
          <cell r="B139">
            <v>515</v>
          </cell>
          <cell r="C139">
            <v>0.16397</v>
          </cell>
          <cell r="F139">
            <v>1.4064333862385664E-6</v>
          </cell>
          <cell r="T139">
            <v>100</v>
          </cell>
        </row>
        <row r="141">
          <cell r="B141">
            <v>175</v>
          </cell>
          <cell r="C141">
            <v>0.28999999999999998</v>
          </cell>
          <cell r="F141">
            <v>1.1671774985403508E-6</v>
          </cell>
          <cell r="T141">
            <v>240</v>
          </cell>
        </row>
        <row r="145">
          <cell r="B145">
            <v>442</v>
          </cell>
          <cell r="C145">
            <v>0.105</v>
          </cell>
          <cell r="F145">
            <v>1.1801124326485836E-6</v>
          </cell>
          <cell r="T145">
            <v>224</v>
          </cell>
        </row>
        <row r="147">
          <cell r="B147">
            <v>8200</v>
          </cell>
          <cell r="C147">
            <v>7.3999999999999996E-2</v>
          </cell>
          <cell r="F147">
            <v>1.6812567989030048E-6</v>
          </cell>
          <cell r="T147">
            <v>60</v>
          </cell>
        </row>
        <row r="149">
          <cell r="B149">
            <v>16800</v>
          </cell>
          <cell r="C149">
            <v>6.0199999999999997E-2</v>
          </cell>
          <cell r="F149">
            <v>1.6489238166346924E-6</v>
          </cell>
          <cell r="T149">
            <v>19.100000000000001</v>
          </cell>
        </row>
        <row r="151">
          <cell r="B151">
            <v>1600</v>
          </cell>
          <cell r="C151">
            <v>0.64549999999999996</v>
          </cell>
          <cell r="F151">
            <v>1.7135828534741186E-6</v>
          </cell>
          <cell r="T151">
            <v>8</v>
          </cell>
        </row>
        <row r="153">
          <cell r="B153">
            <v>156</v>
          </cell>
          <cell r="C153">
            <v>7.0099999999999996E-2</v>
          </cell>
          <cell r="F153">
            <v>1.1154508593259034E-6</v>
          </cell>
          <cell r="T153">
            <v>384</v>
          </cell>
        </row>
        <row r="155">
          <cell r="B155">
            <v>58</v>
          </cell>
          <cell r="C155">
            <v>9.1200000000000003E-2</v>
          </cell>
          <cell r="F155">
            <v>1.1154490926769252E-6</v>
          </cell>
          <cell r="T155">
            <v>600</v>
          </cell>
        </row>
        <row r="157">
          <cell r="B157">
            <v>5040</v>
          </cell>
          <cell r="C157">
            <v>0.1583</v>
          </cell>
          <cell r="F157">
            <v>1.1995109925640549E-6</v>
          </cell>
          <cell r="T157">
            <v>59</v>
          </cell>
        </row>
        <row r="159">
          <cell r="B159">
            <v>8509</v>
          </cell>
          <cell r="C159">
            <v>5.0299999999999997E-2</v>
          </cell>
          <cell r="F159">
            <v>1.6812594351182282E-6</v>
          </cell>
          <cell r="T159">
            <v>33</v>
          </cell>
        </row>
        <row r="161">
          <cell r="B161">
            <v>2200</v>
          </cell>
          <cell r="C161">
            <v>0.66269999999999996</v>
          </cell>
          <cell r="F161">
            <v>1.406431783167967E-6</v>
          </cell>
          <cell r="T161">
            <v>65</v>
          </cell>
        </row>
        <row r="163">
          <cell r="B163">
            <v>800</v>
          </cell>
          <cell r="C163">
            <v>0.1162</v>
          </cell>
          <cell r="F163">
            <v>1.1898125727331876E-6</v>
          </cell>
          <cell r="T163">
            <v>35.5</v>
          </cell>
        </row>
        <row r="165">
          <cell r="B165">
            <v>600</v>
          </cell>
          <cell r="C165">
            <v>0.25390000000000001</v>
          </cell>
          <cell r="F165">
            <v>1.1429293815789875E-6</v>
          </cell>
          <cell r="T165">
            <v>38</v>
          </cell>
        </row>
        <row r="167">
          <cell r="B167">
            <v>2800</v>
          </cell>
          <cell r="C167">
            <v>5.2510000000000001E-2</v>
          </cell>
          <cell r="F167">
            <v>1.2641795376912048E-6</v>
          </cell>
          <cell r="T167">
            <v>47</v>
          </cell>
        </row>
        <row r="169">
          <cell r="B169">
            <v>2900</v>
          </cell>
          <cell r="C169">
            <v>1.72E-2</v>
          </cell>
          <cell r="F169">
            <v>1.1477967705054004E-6</v>
          </cell>
          <cell r="T169">
            <v>79</v>
          </cell>
        </row>
        <row r="171">
          <cell r="B171">
            <v>150</v>
          </cell>
          <cell r="C171">
            <v>0.36409999999999998</v>
          </cell>
          <cell r="F171">
            <v>1.1639439788207786E-6</v>
          </cell>
          <cell r="T171">
            <v>247</v>
          </cell>
        </row>
        <row r="173">
          <cell r="B173">
            <v>800</v>
          </cell>
          <cell r="C173">
            <v>0.63690000000000002</v>
          </cell>
          <cell r="F173">
            <v>1.2609388581784347E-6</v>
          </cell>
          <cell r="T173">
            <v>71</v>
          </cell>
        </row>
        <row r="179">
          <cell r="B179">
            <v>4400</v>
          </cell>
          <cell r="C179">
            <v>0.41532000000000002</v>
          </cell>
          <cell r="F179">
            <v>1.2609392967029491E-6</v>
          </cell>
          <cell r="T179">
            <v>110</v>
          </cell>
        </row>
        <row r="181">
          <cell r="B181">
            <v>4500</v>
          </cell>
          <cell r="C181">
            <v>1.678E-2</v>
          </cell>
          <cell r="F181">
            <v>1.2609637369616935E-6</v>
          </cell>
          <cell r="T181">
            <v>76</v>
          </cell>
        </row>
        <row r="183">
          <cell r="B183">
            <v>1070</v>
          </cell>
          <cell r="C183">
            <v>0.23150000000000001</v>
          </cell>
          <cell r="F183">
            <v>1.2771058228653407E-6</v>
          </cell>
          <cell r="T183">
            <v>111</v>
          </cell>
        </row>
        <row r="185">
          <cell r="B185">
            <v>2470</v>
          </cell>
          <cell r="C185">
            <v>2.3068</v>
          </cell>
          <cell r="F185">
            <v>1.4064313244272099E-6</v>
          </cell>
          <cell r="T185">
            <v>97</v>
          </cell>
        </row>
        <row r="188">
          <cell r="B188">
            <v>800000</v>
          </cell>
          <cell r="C188">
            <v>1.5900000000000001E-3</v>
          </cell>
          <cell r="F188">
            <v>2.004917953859156E-6</v>
          </cell>
          <cell r="T188">
            <v>0.57999999999999996</v>
          </cell>
        </row>
        <row r="190">
          <cell r="B190">
            <v>1000000</v>
          </cell>
          <cell r="C190">
            <v>5.4E-8</v>
          </cell>
          <cell r="F190">
            <v>1.6011965013656705E-5</v>
          </cell>
          <cell r="T190">
            <v>1000</v>
          </cell>
        </row>
        <row r="192">
          <cell r="B192">
            <v>482000</v>
          </cell>
          <cell r="C192">
            <v>2.48E-5</v>
          </cell>
          <cell r="F192">
            <v>4.3063853056384658E-6</v>
          </cell>
          <cell r="T192">
            <v>14.3</v>
          </cell>
        </row>
        <row r="194">
          <cell r="B194">
            <v>7.48</v>
          </cell>
          <cell r="C194">
            <v>1.29E-2</v>
          </cell>
          <cell r="F194">
            <v>6.5312835995334607E-7</v>
          </cell>
          <cell r="T194">
            <v>870</v>
          </cell>
        </row>
        <row r="196">
          <cell r="B196">
            <v>63200</v>
          </cell>
          <cell r="C196">
            <v>3.6000000000000002E-4</v>
          </cell>
          <cell r="F196">
            <v>1.1231701214302849E-6</v>
          </cell>
          <cell r="T196">
            <v>5.7539999999999996</v>
          </cell>
        </row>
        <row r="198">
          <cell r="B198">
            <v>5.6000000000000001E-2</v>
          </cell>
          <cell r="C198">
            <v>2.091E-3</v>
          </cell>
          <cell r="F198">
            <v>1.9086503996634989E-7</v>
          </cell>
          <cell r="T198">
            <v>1000000</v>
          </cell>
        </row>
        <row r="200">
          <cell r="B200">
            <v>25900</v>
          </cell>
          <cell r="C200">
            <v>4.9100000000000001E-4</v>
          </cell>
          <cell r="F200">
            <v>1.1969972125955391E-6</v>
          </cell>
          <cell r="T200">
            <v>31.62</v>
          </cell>
        </row>
        <row r="202">
          <cell r="B202">
            <v>22700</v>
          </cell>
          <cell r="C202">
            <v>3.7400000000000001E-5</v>
          </cell>
          <cell r="F202">
            <v>1.2077018945198851E-6</v>
          </cell>
          <cell r="T202">
            <v>34.700000000000003</v>
          </cell>
        </row>
        <row r="204">
          <cell r="B204">
            <v>25000</v>
          </cell>
          <cell r="C204">
            <v>4.3000000000000002E-5</v>
          </cell>
          <cell r="F204">
            <v>1.2062137104410362E-6</v>
          </cell>
          <cell r="T204">
            <v>645</v>
          </cell>
        </row>
        <row r="206">
          <cell r="B206">
            <v>55</v>
          </cell>
          <cell r="C206">
            <v>4.43</v>
          </cell>
          <cell r="F206">
            <v>1.3563170096583295E-6</v>
          </cell>
          <cell r="T206">
            <v>160</v>
          </cell>
        </row>
        <row r="208">
          <cell r="B208">
            <v>0.16</v>
          </cell>
          <cell r="C208">
            <v>2.6899999999999998E-4</v>
          </cell>
          <cell r="F208">
            <v>2.7395953779504886E-7</v>
          </cell>
          <cell r="T208">
            <v>131800</v>
          </cell>
        </row>
        <row r="210">
          <cell r="B210">
            <v>6.5000000000000002E-2</v>
          </cell>
          <cell r="C210">
            <v>1.6999999999999999E-3</v>
          </cell>
          <cell r="F210">
            <v>2.3296055868201574E-7</v>
          </cell>
          <cell r="T210">
            <v>26300</v>
          </cell>
        </row>
        <row r="212">
          <cell r="B212">
            <v>5.4999999999999997E-3</v>
          </cell>
          <cell r="C212">
            <v>3.57E-4</v>
          </cell>
          <cell r="F212">
            <v>2.2223386380241036E-7</v>
          </cell>
          <cell r="T212">
            <v>158490</v>
          </cell>
        </row>
        <row r="214">
          <cell r="B214">
            <v>1.0999999999999999E-2</v>
          </cell>
          <cell r="C214">
            <v>2.0599999999999999E-4</v>
          </cell>
          <cell r="F214">
            <v>3.7202259360006408E-6</v>
          </cell>
          <cell r="T214">
            <v>29</v>
          </cell>
        </row>
        <row r="216">
          <cell r="B216">
            <v>2.0000000000000002E-5</v>
          </cell>
          <cell r="C216">
            <v>2.15E-3</v>
          </cell>
          <cell r="F216">
            <v>5.820589708634394E-5</v>
          </cell>
          <cell r="T216">
            <v>24000000</v>
          </cell>
        </row>
        <row r="218">
          <cell r="B218">
            <v>2860</v>
          </cell>
          <cell r="C218">
            <v>0.59089999999999998</v>
          </cell>
          <cell r="F218">
            <v>1.6812520361354501E-6</v>
          </cell>
          <cell r="T218">
            <v>46</v>
          </cell>
        </row>
        <row r="220">
          <cell r="B220">
            <v>990000</v>
          </cell>
          <cell r="C220">
            <v>4.2799999999999997E-6</v>
          </cell>
          <cell r="F220">
            <v>1.8677362499212665E-6</v>
          </cell>
          <cell r="T220">
            <v>0.126</v>
          </cell>
        </row>
        <row r="222">
          <cell r="B222">
            <v>550000</v>
          </cell>
          <cell r="C222">
            <v>1.64E-4</v>
          </cell>
          <cell r="F222">
            <v>2.8826855565864624E-6</v>
          </cell>
          <cell r="T222">
            <v>11.75</v>
          </cell>
        </row>
        <row r="224">
          <cell r="B224">
            <v>0.18</v>
          </cell>
          <cell r="C224">
            <v>1.2E-2</v>
          </cell>
          <cell r="F224">
            <v>1.8107877950726135E-7</v>
          </cell>
          <cell r="T224">
            <v>13330</v>
          </cell>
        </row>
        <row r="226">
          <cell r="B226">
            <v>6.0000000000000001E-3</v>
          </cell>
          <cell r="C226">
            <v>5.015E-2</v>
          </cell>
          <cell r="F226">
            <v>8.761954737421859E-7</v>
          </cell>
          <cell r="T226">
            <v>45809</v>
          </cell>
        </row>
        <row r="228">
          <cell r="B228">
            <v>17</v>
          </cell>
          <cell r="C228">
            <v>2.1000000000000001E-4</v>
          </cell>
          <cell r="F228">
            <v>7.0101216653440391E-7</v>
          </cell>
          <cell r="T228">
            <v>2810</v>
          </cell>
        </row>
        <row r="230">
          <cell r="B230">
            <v>2</v>
          </cell>
          <cell r="C230">
            <v>2.1000000000000001E-4</v>
          </cell>
          <cell r="F230">
            <v>7.0101216653440391E-7</v>
          </cell>
          <cell r="T230">
            <v>2810</v>
          </cell>
        </row>
        <row r="232">
          <cell r="B232">
            <v>0.2</v>
          </cell>
          <cell r="C232">
            <v>2.1000000000000001E-4</v>
          </cell>
          <cell r="F232">
            <v>4.4930073038544942E-7</v>
          </cell>
          <cell r="T232">
            <v>2810</v>
          </cell>
        </row>
        <row r="234">
          <cell r="B234">
            <v>7.3</v>
          </cell>
          <cell r="C234">
            <v>2.1000000000000001E-4</v>
          </cell>
          <cell r="F234">
            <v>7.0101216653440391E-7</v>
          </cell>
          <cell r="T234">
            <v>2810</v>
          </cell>
        </row>
        <row r="236">
          <cell r="B236">
            <v>1000000</v>
          </cell>
          <cell r="C236">
            <v>1.8699999999999999E-4</v>
          </cell>
          <cell r="F236">
            <v>2.590196717142338E-6</v>
          </cell>
          <cell r="T236">
            <v>0</v>
          </cell>
        </row>
        <row r="238">
          <cell r="B238">
            <v>236346</v>
          </cell>
          <cell r="C238">
            <v>1.2E-2</v>
          </cell>
          <cell r="F238">
            <v>1.3094707956152692E-6</v>
          </cell>
          <cell r="T238">
            <v>4.5</v>
          </cell>
        </row>
        <row r="240">
          <cell r="B240">
            <v>19000</v>
          </cell>
          <cell r="C240">
            <v>2.8410000000000001E-2</v>
          </cell>
          <cell r="F240">
            <v>1.2124523756191571E-6</v>
          </cell>
          <cell r="T240">
            <v>123</v>
          </cell>
        </row>
        <row r="242">
          <cell r="B242">
            <v>41600</v>
          </cell>
          <cell r="C242">
            <v>1.8599999999999998E-2</v>
          </cell>
          <cell r="F242">
            <v>1.1477978205067074E-6</v>
          </cell>
          <cell r="T242">
            <v>9.1</v>
          </cell>
        </row>
        <row r="244">
          <cell r="B244">
            <v>0.42</v>
          </cell>
          <cell r="C244">
            <v>1.11E-2</v>
          </cell>
          <cell r="F244">
            <v>1.6166260248785158E-6</v>
          </cell>
          <cell r="T244">
            <v>310000</v>
          </cell>
        </row>
        <row r="246">
          <cell r="B246">
            <v>83500</v>
          </cell>
          <cell r="C246">
            <v>1.9400000000000001E-5</v>
          </cell>
          <cell r="F246">
            <v>1.3449878319070019E-6</v>
          </cell>
          <cell r="T246">
            <v>83</v>
          </cell>
        </row>
        <row r="248">
          <cell r="B248">
            <v>0.28499999999999998</v>
          </cell>
          <cell r="C248">
            <v>4.1799999999999998E-6</v>
          </cell>
          <cell r="F248">
            <v>6.0842155196052722E-7</v>
          </cell>
          <cell r="T248">
            <v>87420</v>
          </cell>
        </row>
        <row r="250">
          <cell r="B250">
            <v>300</v>
          </cell>
          <cell r="C250">
            <v>0.1126140924930238</v>
          </cell>
          <cell r="F250">
            <v>1.1477801771207562E-6</v>
          </cell>
          <cell r="T250">
            <v>912</v>
          </cell>
        </row>
      </sheetData>
      <sheetData sheetId="4"/>
      <sheetData sheetId="5">
        <row r="15">
          <cell r="C15">
            <v>8</v>
          </cell>
        </row>
        <row r="16">
          <cell r="C16">
            <v>8</v>
          </cell>
        </row>
        <row r="19">
          <cell r="C19">
            <v>0.1</v>
          </cell>
        </row>
        <row r="22">
          <cell r="C22">
            <v>0.32100000000000001</v>
          </cell>
        </row>
        <row r="23">
          <cell r="C23">
            <v>5.3999999999999999E-2</v>
          </cell>
        </row>
        <row r="25">
          <cell r="C25">
            <v>2E-3</v>
          </cell>
        </row>
        <row r="28">
          <cell r="C28">
            <v>1</v>
          </cell>
        </row>
        <row r="29">
          <cell r="C29">
            <v>0.1</v>
          </cell>
        </row>
        <row r="30">
          <cell r="C30">
            <v>0.1</v>
          </cell>
        </row>
        <row r="33">
          <cell r="C33">
            <v>1.7</v>
          </cell>
        </row>
        <row r="35">
          <cell r="C35">
            <v>2.2222222222222223E-2</v>
          </cell>
        </row>
        <row r="36">
          <cell r="C36">
            <v>8.5958232149829463E-5</v>
          </cell>
        </row>
        <row r="44">
          <cell r="C44">
            <v>3.2000000000000001E-2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38"/>
  <sheetViews>
    <sheetView showGridLines="0" tabSelected="1" view="pageBreakPreview" zoomScale="80" zoomScaleNormal="85" zoomScaleSheetLayoutView="80" workbookViewId="0">
      <pane xSplit="11445" ySplit="4680" topLeftCell="BN21" activePane="topRight"/>
      <selection activeCell="A7" sqref="A7:XFD20"/>
      <selection pane="topRight" activeCell="CR8" sqref="CR8:CS8"/>
      <selection pane="bottomLeft" activeCell="A32" sqref="A32"/>
      <selection pane="bottomRight" activeCell="CG39" sqref="CG39"/>
    </sheetView>
  </sheetViews>
  <sheetFormatPr baseColWidth="10" defaultRowHeight="55.5" customHeight="1" x14ac:dyDescent="0.25"/>
  <cols>
    <col min="1" max="1" width="5.42578125" style="1" customWidth="1"/>
    <col min="2" max="2" width="38.28515625" style="3" customWidth="1"/>
    <col min="3" max="4" width="23.28515625" style="1" customWidth="1"/>
    <col min="5" max="5" width="42.140625" style="1" customWidth="1"/>
    <col min="6" max="11" width="13.7109375" style="2" customWidth="1"/>
    <col min="12" max="127" width="13.7109375" style="1" customWidth="1"/>
    <col min="128" max="16384" width="11.42578125" style="1"/>
  </cols>
  <sheetData>
    <row r="1" spans="1:127" ht="15.75" customHeight="1" x14ac:dyDescent="0.25">
      <c r="B1" s="7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E1" s="142"/>
      <c r="AF1" s="142"/>
      <c r="AG1" s="142"/>
      <c r="AH1" s="142"/>
      <c r="AI1" s="142"/>
      <c r="AJ1" s="142"/>
      <c r="AK1" s="142"/>
      <c r="AL1" s="142"/>
      <c r="AM1" s="142"/>
      <c r="AN1" s="142"/>
    </row>
    <row r="2" spans="1:127" ht="12.75" customHeight="1" x14ac:dyDescent="0.25">
      <c r="B2" s="6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</row>
    <row r="3" spans="1:127" ht="12.75" customHeight="1" x14ac:dyDescent="0.25">
      <c r="B3" s="4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</row>
    <row r="4" spans="1:127" ht="15" customHeight="1" x14ac:dyDescent="0.25">
      <c r="B4" s="9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</row>
    <row r="5" spans="1:127" s="97" customFormat="1" ht="27" customHeight="1" x14ac:dyDescent="0.25">
      <c r="A5" s="1"/>
      <c r="B5" s="29"/>
      <c r="C5" s="1"/>
      <c r="D5" s="1"/>
      <c r="E5" s="2"/>
      <c r="F5" s="139" t="s">
        <v>75</v>
      </c>
      <c r="G5" s="139"/>
      <c r="H5" s="129" t="s">
        <v>99</v>
      </c>
      <c r="I5" s="129" t="s">
        <v>100</v>
      </c>
      <c r="J5" s="129" t="s">
        <v>101</v>
      </c>
      <c r="K5" s="129" t="s">
        <v>132</v>
      </c>
      <c r="L5" s="129" t="s">
        <v>133</v>
      </c>
      <c r="M5" s="129" t="s">
        <v>20</v>
      </c>
      <c r="N5" s="129" t="s">
        <v>21</v>
      </c>
      <c r="O5" s="129" t="s">
        <v>22</v>
      </c>
      <c r="P5" s="139" t="s">
        <v>22</v>
      </c>
      <c r="Q5" s="139"/>
      <c r="R5" s="128" t="s">
        <v>23</v>
      </c>
      <c r="S5" s="139" t="s">
        <v>23</v>
      </c>
      <c r="T5" s="139"/>
      <c r="U5" s="128" t="s">
        <v>33</v>
      </c>
      <c r="V5" s="139" t="s">
        <v>33</v>
      </c>
      <c r="W5" s="139"/>
      <c r="X5" s="128" t="s">
        <v>34</v>
      </c>
      <c r="Y5" s="128" t="s">
        <v>35</v>
      </c>
      <c r="Z5" s="128" t="s">
        <v>36</v>
      </c>
      <c r="AA5" s="128" t="s">
        <v>37</v>
      </c>
      <c r="AB5" s="139" t="s">
        <v>37</v>
      </c>
      <c r="AC5" s="139"/>
      <c r="AD5" s="139" t="s">
        <v>38</v>
      </c>
      <c r="AE5" s="139"/>
      <c r="AF5" s="128" t="s">
        <v>39</v>
      </c>
      <c r="AG5" s="139" t="s">
        <v>39</v>
      </c>
      <c r="AH5" s="139"/>
      <c r="AI5" s="139" t="s">
        <v>40</v>
      </c>
      <c r="AJ5" s="139"/>
      <c r="AK5" s="139" t="s">
        <v>41</v>
      </c>
      <c r="AL5" s="139"/>
      <c r="AM5" s="128" t="s">
        <v>81</v>
      </c>
      <c r="AN5" s="128" t="s">
        <v>82</v>
      </c>
      <c r="AO5" s="128" t="s">
        <v>83</v>
      </c>
      <c r="AP5" s="139" t="s">
        <v>83</v>
      </c>
      <c r="AQ5" s="139"/>
      <c r="AR5" s="128" t="s">
        <v>84</v>
      </c>
      <c r="AS5" s="139" t="s">
        <v>84</v>
      </c>
      <c r="AT5" s="139"/>
      <c r="AU5" s="128" t="s">
        <v>85</v>
      </c>
      <c r="AV5" s="128" t="s">
        <v>86</v>
      </c>
      <c r="AW5" s="128" t="s">
        <v>87</v>
      </c>
      <c r="AX5" s="139" t="s">
        <v>87</v>
      </c>
      <c r="AY5" s="139"/>
      <c r="AZ5" s="129" t="s">
        <v>88</v>
      </c>
      <c r="BA5" s="129" t="s">
        <v>89</v>
      </c>
      <c r="BB5" s="129" t="s">
        <v>90</v>
      </c>
      <c r="BC5" s="129" t="s">
        <v>91</v>
      </c>
      <c r="BD5" s="129" t="s">
        <v>92</v>
      </c>
      <c r="BE5" s="129" t="s">
        <v>93</v>
      </c>
      <c r="BF5" s="129" t="s">
        <v>94</v>
      </c>
      <c r="BG5" s="139" t="s">
        <v>94</v>
      </c>
      <c r="BH5" s="139"/>
      <c r="BI5" s="129" t="s">
        <v>95</v>
      </c>
      <c r="BJ5" s="129" t="s">
        <v>96</v>
      </c>
      <c r="BK5" s="139" t="s">
        <v>96</v>
      </c>
      <c r="BL5" s="139"/>
      <c r="BM5" s="129" t="s">
        <v>97</v>
      </c>
      <c r="BN5" s="139" t="s">
        <v>97</v>
      </c>
      <c r="BO5" s="139"/>
      <c r="BP5" s="129" t="s">
        <v>98</v>
      </c>
      <c r="BQ5" s="129" t="s">
        <v>188</v>
      </c>
      <c r="BR5" s="139" t="s">
        <v>45</v>
      </c>
      <c r="BS5" s="139"/>
      <c r="BT5" s="139" t="s">
        <v>46</v>
      </c>
      <c r="BU5" s="139"/>
      <c r="BV5" s="139" t="s">
        <v>47</v>
      </c>
      <c r="BW5" s="139"/>
      <c r="BX5" s="139" t="s">
        <v>48</v>
      </c>
      <c r="BY5" s="139"/>
      <c r="BZ5" s="139" t="s">
        <v>49</v>
      </c>
      <c r="CA5" s="139"/>
      <c r="CB5" s="139" t="s">
        <v>50</v>
      </c>
      <c r="CC5" s="139"/>
      <c r="CD5" s="139" t="s">
        <v>51</v>
      </c>
      <c r="CE5" s="139"/>
      <c r="CF5" s="139" t="s">
        <v>102</v>
      </c>
      <c r="CG5" s="139"/>
      <c r="CH5" s="139" t="s">
        <v>103</v>
      </c>
      <c r="CI5" s="139"/>
      <c r="CJ5" s="139" t="s">
        <v>104</v>
      </c>
      <c r="CK5" s="139"/>
      <c r="CL5" s="139" t="s">
        <v>105</v>
      </c>
      <c r="CM5" s="139"/>
      <c r="CN5" s="145" t="s">
        <v>106</v>
      </c>
      <c r="CO5" s="145"/>
      <c r="CP5" s="145" t="s">
        <v>107</v>
      </c>
      <c r="CQ5" s="145"/>
      <c r="CR5" s="139" t="s">
        <v>108</v>
      </c>
      <c r="CS5" s="139"/>
      <c r="CT5" s="139" t="s">
        <v>109</v>
      </c>
      <c r="CU5" s="139"/>
      <c r="CV5" s="139" t="s">
        <v>110</v>
      </c>
      <c r="CW5" s="139"/>
      <c r="CX5" s="139" t="s">
        <v>111</v>
      </c>
      <c r="CY5" s="139"/>
      <c r="CZ5" s="139" t="s">
        <v>112</v>
      </c>
      <c r="DA5" s="139"/>
      <c r="DB5" s="139" t="s">
        <v>42</v>
      </c>
      <c r="DC5" s="139"/>
      <c r="DD5" s="139" t="s">
        <v>43</v>
      </c>
      <c r="DE5" s="139"/>
      <c r="DF5" s="139" t="s">
        <v>44</v>
      </c>
      <c r="DG5" s="139"/>
      <c r="DH5" s="139" t="s">
        <v>113</v>
      </c>
      <c r="DI5" s="139"/>
      <c r="DJ5" s="139" t="s">
        <v>114</v>
      </c>
      <c r="DK5" s="139"/>
      <c r="DL5" s="139" t="s">
        <v>115</v>
      </c>
      <c r="DM5" s="139"/>
      <c r="DN5" s="139" t="s">
        <v>116</v>
      </c>
      <c r="DO5" s="139"/>
      <c r="DP5" s="139" t="s">
        <v>117</v>
      </c>
      <c r="DQ5" s="139"/>
      <c r="DR5" s="139" t="s">
        <v>118</v>
      </c>
      <c r="DS5" s="139"/>
      <c r="DT5" s="139" t="s">
        <v>119</v>
      </c>
      <c r="DU5" s="139"/>
      <c r="DV5" s="139" t="s">
        <v>120</v>
      </c>
      <c r="DW5" s="139"/>
    </row>
    <row r="6" spans="1:127" s="97" customFormat="1" ht="27" customHeight="1" x14ac:dyDescent="0.25">
      <c r="A6" s="1"/>
      <c r="B6" s="29"/>
      <c r="C6" s="1"/>
      <c r="D6" s="1"/>
      <c r="E6" s="28" t="s">
        <v>393</v>
      </c>
      <c r="F6" s="139" t="s">
        <v>391</v>
      </c>
      <c r="G6" s="139"/>
      <c r="H6" s="129" t="s">
        <v>391</v>
      </c>
      <c r="I6" s="129" t="s">
        <v>391</v>
      </c>
      <c r="J6" s="129" t="s">
        <v>391</v>
      </c>
      <c r="K6" s="129" t="s">
        <v>391</v>
      </c>
      <c r="L6" s="129" t="s">
        <v>391</v>
      </c>
      <c r="M6" s="129" t="s">
        <v>392</v>
      </c>
      <c r="N6" s="129" t="s">
        <v>392</v>
      </c>
      <c r="O6" s="129" t="s">
        <v>392</v>
      </c>
      <c r="P6" s="129" t="s">
        <v>392</v>
      </c>
      <c r="Q6" s="129" t="s">
        <v>392</v>
      </c>
      <c r="R6" s="129" t="s">
        <v>392</v>
      </c>
      <c r="S6" s="129" t="s">
        <v>392</v>
      </c>
      <c r="T6" s="129" t="s">
        <v>392</v>
      </c>
      <c r="U6" s="129" t="s">
        <v>392</v>
      </c>
      <c r="V6" s="129" t="s">
        <v>392</v>
      </c>
      <c r="W6" s="129" t="s">
        <v>392</v>
      </c>
      <c r="X6" s="129" t="s">
        <v>392</v>
      </c>
      <c r="Y6" s="129" t="s">
        <v>392</v>
      </c>
      <c r="Z6" s="129" t="s">
        <v>392</v>
      </c>
      <c r="AA6" s="129" t="s">
        <v>392</v>
      </c>
      <c r="AB6" s="129" t="s">
        <v>392</v>
      </c>
      <c r="AC6" s="129" t="s">
        <v>392</v>
      </c>
      <c r="AD6" s="129" t="s">
        <v>392</v>
      </c>
      <c r="AE6" s="129" t="s">
        <v>392</v>
      </c>
      <c r="AF6" s="129" t="s">
        <v>392</v>
      </c>
      <c r="AG6" s="129" t="s">
        <v>392</v>
      </c>
      <c r="AH6" s="129" t="s">
        <v>392</v>
      </c>
      <c r="AI6" s="129" t="s">
        <v>392</v>
      </c>
      <c r="AJ6" s="129" t="s">
        <v>392</v>
      </c>
      <c r="AK6" s="129" t="s">
        <v>392</v>
      </c>
      <c r="AL6" s="129" t="s">
        <v>392</v>
      </c>
      <c r="AM6" s="129" t="s">
        <v>392</v>
      </c>
      <c r="AN6" s="129" t="s">
        <v>392</v>
      </c>
      <c r="AO6" s="129" t="s">
        <v>392</v>
      </c>
      <c r="AP6" s="129" t="s">
        <v>392</v>
      </c>
      <c r="AQ6" s="129" t="s">
        <v>392</v>
      </c>
      <c r="AR6" s="129" t="s">
        <v>392</v>
      </c>
      <c r="AS6" s="129" t="s">
        <v>392</v>
      </c>
      <c r="AT6" s="129" t="s">
        <v>392</v>
      </c>
      <c r="AU6" s="129" t="s">
        <v>392</v>
      </c>
      <c r="AV6" s="129" t="s">
        <v>392</v>
      </c>
      <c r="AW6" s="129" t="s">
        <v>392</v>
      </c>
      <c r="AX6" s="129" t="s">
        <v>392</v>
      </c>
      <c r="AY6" s="129" t="s">
        <v>392</v>
      </c>
      <c r="AZ6" s="129" t="s">
        <v>392</v>
      </c>
      <c r="BA6" s="129" t="s">
        <v>392</v>
      </c>
      <c r="BB6" s="129" t="s">
        <v>392</v>
      </c>
      <c r="BC6" s="129" t="s">
        <v>392</v>
      </c>
      <c r="BD6" s="129" t="s">
        <v>392</v>
      </c>
      <c r="BE6" s="129" t="s">
        <v>392</v>
      </c>
      <c r="BF6" s="129" t="s">
        <v>392</v>
      </c>
      <c r="BG6" s="129" t="s">
        <v>392</v>
      </c>
      <c r="BH6" s="129" t="s">
        <v>392</v>
      </c>
      <c r="BI6" s="129" t="s">
        <v>392</v>
      </c>
      <c r="BJ6" s="129" t="s">
        <v>392</v>
      </c>
      <c r="BK6" s="129" t="s">
        <v>392</v>
      </c>
      <c r="BL6" s="129" t="s">
        <v>392</v>
      </c>
      <c r="BM6" s="129" t="s">
        <v>392</v>
      </c>
      <c r="BN6" s="129" t="s">
        <v>392</v>
      </c>
      <c r="BO6" s="129" t="s">
        <v>392</v>
      </c>
      <c r="BP6" s="129" t="s">
        <v>392</v>
      </c>
      <c r="BQ6" s="129" t="s">
        <v>392</v>
      </c>
      <c r="BR6" s="139" t="s">
        <v>636</v>
      </c>
      <c r="BS6" s="139"/>
      <c r="BT6" s="139" t="s">
        <v>636</v>
      </c>
      <c r="BU6" s="139"/>
      <c r="BV6" s="139" t="s">
        <v>636</v>
      </c>
      <c r="BW6" s="139"/>
      <c r="BX6" s="139" t="s">
        <v>636</v>
      </c>
      <c r="BY6" s="139"/>
      <c r="BZ6" s="139" t="s">
        <v>636</v>
      </c>
      <c r="CA6" s="139"/>
      <c r="CB6" s="139" t="s">
        <v>636</v>
      </c>
      <c r="CC6" s="139"/>
      <c r="CD6" s="139" t="s">
        <v>636</v>
      </c>
      <c r="CE6" s="139"/>
      <c r="CF6" s="139" t="s">
        <v>636</v>
      </c>
      <c r="CG6" s="139"/>
      <c r="CH6" s="139" t="s">
        <v>636</v>
      </c>
      <c r="CI6" s="139"/>
      <c r="CJ6" s="139" t="s">
        <v>636</v>
      </c>
      <c r="CK6" s="139"/>
      <c r="CL6" s="139" t="s">
        <v>636</v>
      </c>
      <c r="CM6" s="139"/>
      <c r="CN6" s="139" t="s">
        <v>636</v>
      </c>
      <c r="CO6" s="139"/>
      <c r="CP6" s="139" t="s">
        <v>636</v>
      </c>
      <c r="CQ6" s="139"/>
      <c r="CR6" s="139" t="s">
        <v>636</v>
      </c>
      <c r="CS6" s="139"/>
      <c r="CT6" s="139" t="s">
        <v>636</v>
      </c>
      <c r="CU6" s="139"/>
      <c r="CV6" s="139" t="s">
        <v>636</v>
      </c>
      <c r="CW6" s="139"/>
      <c r="CX6" s="139" t="s">
        <v>636</v>
      </c>
      <c r="CY6" s="139"/>
      <c r="CZ6" s="139" t="s">
        <v>636</v>
      </c>
      <c r="DA6" s="139"/>
      <c r="DB6" s="143" t="s">
        <v>637</v>
      </c>
      <c r="DC6" s="144"/>
      <c r="DD6" s="143" t="s">
        <v>637</v>
      </c>
      <c r="DE6" s="144"/>
      <c r="DF6" s="143" t="s">
        <v>637</v>
      </c>
      <c r="DG6" s="144"/>
      <c r="DH6" s="143" t="s">
        <v>637</v>
      </c>
      <c r="DI6" s="144"/>
      <c r="DJ6" s="143" t="s">
        <v>637</v>
      </c>
      <c r="DK6" s="144"/>
      <c r="DL6" s="143" t="s">
        <v>637</v>
      </c>
      <c r="DM6" s="144"/>
      <c r="DN6" s="143" t="s">
        <v>637</v>
      </c>
      <c r="DO6" s="144"/>
      <c r="DP6" s="143" t="s">
        <v>637</v>
      </c>
      <c r="DQ6" s="144"/>
      <c r="DR6" s="143" t="s">
        <v>637</v>
      </c>
      <c r="DS6" s="144"/>
      <c r="DT6" s="143" t="s">
        <v>637</v>
      </c>
      <c r="DU6" s="144"/>
      <c r="DV6" s="143" t="s">
        <v>637</v>
      </c>
      <c r="DW6" s="144"/>
    </row>
    <row r="7" spans="1:127" s="97" customFormat="1" ht="27" customHeight="1" x14ac:dyDescent="0.25">
      <c r="A7" s="1"/>
      <c r="B7" s="29"/>
      <c r="C7" s="1"/>
      <c r="D7" s="1"/>
      <c r="E7" s="28" t="s">
        <v>388</v>
      </c>
      <c r="F7" s="139" t="s">
        <v>394</v>
      </c>
      <c r="G7" s="139"/>
      <c r="H7" s="129" t="s">
        <v>395</v>
      </c>
      <c r="I7" s="129" t="s">
        <v>395</v>
      </c>
      <c r="J7" s="129" t="s">
        <v>395</v>
      </c>
      <c r="K7" s="129" t="s">
        <v>395</v>
      </c>
      <c r="L7" s="129" t="s">
        <v>395</v>
      </c>
      <c r="M7" s="129" t="s">
        <v>395</v>
      </c>
      <c r="N7" s="129" t="s">
        <v>395</v>
      </c>
      <c r="O7" s="129" t="s">
        <v>395</v>
      </c>
      <c r="P7" s="139" t="s">
        <v>394</v>
      </c>
      <c r="Q7" s="139"/>
      <c r="R7" s="129" t="s">
        <v>395</v>
      </c>
      <c r="S7" s="139" t="s">
        <v>394</v>
      </c>
      <c r="T7" s="139"/>
      <c r="U7" s="129" t="s">
        <v>395</v>
      </c>
      <c r="V7" s="139" t="s">
        <v>394</v>
      </c>
      <c r="W7" s="139"/>
      <c r="X7" s="129" t="s">
        <v>395</v>
      </c>
      <c r="Y7" s="129" t="s">
        <v>395</v>
      </c>
      <c r="Z7" s="129" t="s">
        <v>395</v>
      </c>
      <c r="AA7" s="129" t="s">
        <v>395</v>
      </c>
      <c r="AB7" s="139" t="s">
        <v>394</v>
      </c>
      <c r="AC7" s="139"/>
      <c r="AD7" s="139" t="s">
        <v>394</v>
      </c>
      <c r="AE7" s="139"/>
      <c r="AF7" s="129" t="s">
        <v>395</v>
      </c>
      <c r="AG7" s="139" t="s">
        <v>394</v>
      </c>
      <c r="AH7" s="139"/>
      <c r="AI7" s="139" t="s">
        <v>394</v>
      </c>
      <c r="AJ7" s="139"/>
      <c r="AK7" s="139" t="s">
        <v>394</v>
      </c>
      <c r="AL7" s="139"/>
      <c r="AM7" s="129" t="s">
        <v>395</v>
      </c>
      <c r="AN7" s="129" t="s">
        <v>395</v>
      </c>
      <c r="AO7" s="129" t="s">
        <v>395</v>
      </c>
      <c r="AP7" s="139" t="s">
        <v>394</v>
      </c>
      <c r="AQ7" s="139"/>
      <c r="AR7" s="129" t="s">
        <v>395</v>
      </c>
      <c r="AS7" s="139" t="s">
        <v>394</v>
      </c>
      <c r="AT7" s="139"/>
      <c r="AU7" s="129" t="s">
        <v>395</v>
      </c>
      <c r="AV7" s="129" t="s">
        <v>395</v>
      </c>
      <c r="AW7" s="129" t="s">
        <v>395</v>
      </c>
      <c r="AX7" s="139" t="s">
        <v>394</v>
      </c>
      <c r="AY7" s="139"/>
      <c r="AZ7" s="129" t="s">
        <v>395</v>
      </c>
      <c r="BA7" s="129" t="s">
        <v>395</v>
      </c>
      <c r="BB7" s="129" t="s">
        <v>395</v>
      </c>
      <c r="BC7" s="129" t="s">
        <v>395</v>
      </c>
      <c r="BD7" s="129" t="s">
        <v>395</v>
      </c>
      <c r="BE7" s="129" t="s">
        <v>395</v>
      </c>
      <c r="BF7" s="129" t="s">
        <v>395</v>
      </c>
      <c r="BG7" s="139" t="s">
        <v>394</v>
      </c>
      <c r="BH7" s="139"/>
      <c r="BI7" s="129" t="s">
        <v>395</v>
      </c>
      <c r="BJ7" s="129" t="s">
        <v>395</v>
      </c>
      <c r="BK7" s="139" t="s">
        <v>394</v>
      </c>
      <c r="BL7" s="139"/>
      <c r="BM7" s="129" t="s">
        <v>395</v>
      </c>
      <c r="BN7" s="139" t="s">
        <v>394</v>
      </c>
      <c r="BO7" s="139"/>
      <c r="BP7" s="129" t="s">
        <v>395</v>
      </c>
      <c r="BQ7" s="129" t="s">
        <v>395</v>
      </c>
      <c r="BR7" s="139" t="s">
        <v>394</v>
      </c>
      <c r="BS7" s="139"/>
      <c r="BT7" s="139" t="s">
        <v>394</v>
      </c>
      <c r="BU7" s="139"/>
      <c r="BV7" s="139" t="s">
        <v>394</v>
      </c>
      <c r="BW7" s="139"/>
      <c r="BX7" s="139" t="s">
        <v>394</v>
      </c>
      <c r="BY7" s="139"/>
      <c r="BZ7" s="139" t="s">
        <v>394</v>
      </c>
      <c r="CA7" s="139"/>
      <c r="CB7" s="139" t="s">
        <v>394</v>
      </c>
      <c r="CC7" s="139"/>
      <c r="CD7" s="139" t="s">
        <v>394</v>
      </c>
      <c r="CE7" s="139"/>
      <c r="CF7" s="139" t="s">
        <v>394</v>
      </c>
      <c r="CG7" s="139"/>
      <c r="CH7" s="139" t="s">
        <v>394</v>
      </c>
      <c r="CI7" s="139"/>
      <c r="CJ7" s="139" t="s">
        <v>394</v>
      </c>
      <c r="CK7" s="139"/>
      <c r="CL7" s="139" t="s">
        <v>394</v>
      </c>
      <c r="CM7" s="139"/>
      <c r="CN7" s="139" t="s">
        <v>394</v>
      </c>
      <c r="CO7" s="139"/>
      <c r="CP7" s="139" t="s">
        <v>394</v>
      </c>
      <c r="CQ7" s="139"/>
      <c r="CR7" s="139" t="s">
        <v>394</v>
      </c>
      <c r="CS7" s="139"/>
      <c r="CT7" s="139" t="s">
        <v>394</v>
      </c>
      <c r="CU7" s="139"/>
      <c r="CV7" s="139" t="s">
        <v>394</v>
      </c>
      <c r="CW7" s="139"/>
      <c r="CX7" s="139" t="s">
        <v>394</v>
      </c>
      <c r="CY7" s="139"/>
      <c r="CZ7" s="139" t="s">
        <v>394</v>
      </c>
      <c r="DA7" s="139"/>
      <c r="DB7" s="139" t="s">
        <v>394</v>
      </c>
      <c r="DC7" s="139"/>
      <c r="DD7" s="139" t="s">
        <v>394</v>
      </c>
      <c r="DE7" s="139"/>
      <c r="DF7" s="139" t="s">
        <v>394</v>
      </c>
      <c r="DG7" s="139"/>
      <c r="DH7" s="139" t="s">
        <v>394</v>
      </c>
      <c r="DI7" s="139"/>
      <c r="DJ7" s="139" t="s">
        <v>394</v>
      </c>
      <c r="DK7" s="139"/>
      <c r="DL7" s="139" t="s">
        <v>394</v>
      </c>
      <c r="DM7" s="139"/>
      <c r="DN7" s="139" t="s">
        <v>394</v>
      </c>
      <c r="DO7" s="139"/>
      <c r="DP7" s="139" t="s">
        <v>394</v>
      </c>
      <c r="DQ7" s="139"/>
      <c r="DR7" s="139" t="s">
        <v>394</v>
      </c>
      <c r="DS7" s="139"/>
      <c r="DT7" s="139" t="s">
        <v>394</v>
      </c>
      <c r="DU7" s="139"/>
      <c r="DV7" s="139" t="s">
        <v>394</v>
      </c>
      <c r="DW7" s="139"/>
    </row>
    <row r="8" spans="1:127" s="97" customFormat="1" ht="27" customHeight="1" x14ac:dyDescent="0.25">
      <c r="A8" s="1"/>
      <c r="B8" s="29"/>
      <c r="C8" s="1"/>
      <c r="D8" s="1"/>
      <c r="E8" s="28" t="s">
        <v>389</v>
      </c>
      <c r="F8" s="139" t="s">
        <v>217</v>
      </c>
      <c r="G8" s="139" t="s">
        <v>217</v>
      </c>
      <c r="H8" s="129" t="s">
        <v>217</v>
      </c>
      <c r="I8" s="129" t="s">
        <v>218</v>
      </c>
      <c r="J8" s="129" t="s">
        <v>218</v>
      </c>
      <c r="K8" s="129" t="s">
        <v>219</v>
      </c>
      <c r="L8" s="129" t="s">
        <v>219</v>
      </c>
      <c r="M8" s="129" t="s">
        <v>219</v>
      </c>
      <c r="N8" s="129" t="s">
        <v>219</v>
      </c>
      <c r="O8" s="129" t="s">
        <v>219</v>
      </c>
      <c r="P8" s="139" t="s">
        <v>219</v>
      </c>
      <c r="Q8" s="139" t="s">
        <v>219</v>
      </c>
      <c r="R8" s="129" t="s">
        <v>219</v>
      </c>
      <c r="S8" s="139" t="s">
        <v>219</v>
      </c>
      <c r="T8" s="139" t="s">
        <v>219</v>
      </c>
      <c r="U8" s="129" t="s">
        <v>219</v>
      </c>
      <c r="V8" s="139" t="s">
        <v>219</v>
      </c>
      <c r="W8" s="139" t="s">
        <v>219</v>
      </c>
      <c r="X8" s="129" t="s">
        <v>219</v>
      </c>
      <c r="Y8" s="129" t="s">
        <v>219</v>
      </c>
      <c r="Z8" s="129" t="s">
        <v>219</v>
      </c>
      <c r="AA8" s="129" t="s">
        <v>219</v>
      </c>
      <c r="AB8" s="139" t="s">
        <v>219</v>
      </c>
      <c r="AC8" s="139" t="s">
        <v>219</v>
      </c>
      <c r="AD8" s="139" t="s">
        <v>217</v>
      </c>
      <c r="AE8" s="139" t="s">
        <v>217</v>
      </c>
      <c r="AF8" s="129" t="s">
        <v>217</v>
      </c>
      <c r="AG8" s="139" t="s">
        <v>217</v>
      </c>
      <c r="AH8" s="139" t="s">
        <v>217</v>
      </c>
      <c r="AI8" s="139" t="s">
        <v>217</v>
      </c>
      <c r="AJ8" s="139" t="s">
        <v>217</v>
      </c>
      <c r="AK8" s="139" t="s">
        <v>217</v>
      </c>
      <c r="AL8" s="139" t="s">
        <v>217</v>
      </c>
      <c r="AM8" s="129" t="s">
        <v>219</v>
      </c>
      <c r="AN8" s="129" t="s">
        <v>219</v>
      </c>
      <c r="AO8" s="129" t="s">
        <v>219</v>
      </c>
      <c r="AP8" s="139" t="s">
        <v>219</v>
      </c>
      <c r="AQ8" s="139" t="s">
        <v>219</v>
      </c>
      <c r="AR8" s="129" t="s">
        <v>219</v>
      </c>
      <c r="AS8" s="139" t="s">
        <v>219</v>
      </c>
      <c r="AT8" s="139" t="s">
        <v>219</v>
      </c>
      <c r="AU8" s="129" t="s">
        <v>219</v>
      </c>
      <c r="AV8" s="129" t="s">
        <v>219</v>
      </c>
      <c r="AW8" s="129" t="s">
        <v>219</v>
      </c>
      <c r="AX8" s="139" t="s">
        <v>219</v>
      </c>
      <c r="AY8" s="139" t="s">
        <v>219</v>
      </c>
      <c r="AZ8" s="129" t="s">
        <v>219</v>
      </c>
      <c r="BA8" s="129" t="s">
        <v>219</v>
      </c>
      <c r="BB8" s="129" t="s">
        <v>219</v>
      </c>
      <c r="BC8" s="129" t="s">
        <v>219</v>
      </c>
      <c r="BD8" s="129" t="s">
        <v>219</v>
      </c>
      <c r="BE8" s="129" t="s">
        <v>218</v>
      </c>
      <c r="BF8" s="129" t="s">
        <v>218</v>
      </c>
      <c r="BG8" s="139" t="s">
        <v>218</v>
      </c>
      <c r="BH8" s="139" t="s">
        <v>218</v>
      </c>
      <c r="BI8" s="129" t="s">
        <v>218</v>
      </c>
      <c r="BJ8" s="129" t="s">
        <v>218</v>
      </c>
      <c r="BK8" s="139" t="s">
        <v>218</v>
      </c>
      <c r="BL8" s="139" t="s">
        <v>218</v>
      </c>
      <c r="BM8" s="129" t="s">
        <v>218</v>
      </c>
      <c r="BN8" s="139" t="s">
        <v>218</v>
      </c>
      <c r="BO8" s="139" t="s">
        <v>218</v>
      </c>
      <c r="BP8" s="129" t="s">
        <v>218</v>
      </c>
      <c r="BQ8" s="129" t="s">
        <v>219</v>
      </c>
      <c r="BR8" s="139" t="s">
        <v>219</v>
      </c>
      <c r="BS8" s="139" t="s">
        <v>219</v>
      </c>
      <c r="BT8" s="139" t="s">
        <v>219</v>
      </c>
      <c r="BU8" s="139" t="s">
        <v>219</v>
      </c>
      <c r="BV8" s="139" t="s">
        <v>219</v>
      </c>
      <c r="BW8" s="139" t="s">
        <v>219</v>
      </c>
      <c r="BX8" s="139" t="s">
        <v>219</v>
      </c>
      <c r="BY8" s="139" t="s">
        <v>219</v>
      </c>
      <c r="BZ8" s="139" t="s">
        <v>219</v>
      </c>
      <c r="CA8" s="139" t="s">
        <v>219</v>
      </c>
      <c r="CB8" s="139" t="s">
        <v>219</v>
      </c>
      <c r="CC8" s="139" t="s">
        <v>219</v>
      </c>
      <c r="CD8" s="139" t="s">
        <v>219</v>
      </c>
      <c r="CE8" s="139" t="s">
        <v>219</v>
      </c>
      <c r="CF8" s="139" t="s">
        <v>217</v>
      </c>
      <c r="CG8" s="139" t="s">
        <v>217</v>
      </c>
      <c r="CH8" s="139" t="s">
        <v>219</v>
      </c>
      <c r="CI8" s="139" t="s">
        <v>219</v>
      </c>
      <c r="CJ8" s="139" t="s">
        <v>219</v>
      </c>
      <c r="CK8" s="139" t="s">
        <v>219</v>
      </c>
      <c r="CL8" s="139" t="s">
        <v>219</v>
      </c>
      <c r="CM8" s="139" t="s">
        <v>219</v>
      </c>
      <c r="CN8" s="139" t="s">
        <v>219</v>
      </c>
      <c r="CO8" s="139" t="s">
        <v>219</v>
      </c>
      <c r="CP8" s="139" t="s">
        <v>643</v>
      </c>
      <c r="CQ8" s="139" t="s">
        <v>219</v>
      </c>
      <c r="CR8" s="139" t="s">
        <v>643</v>
      </c>
      <c r="CS8" s="139" t="s">
        <v>219</v>
      </c>
      <c r="CT8" s="139" t="s">
        <v>643</v>
      </c>
      <c r="CU8" s="139" t="s">
        <v>219</v>
      </c>
      <c r="CV8" s="139" t="s">
        <v>643</v>
      </c>
      <c r="CW8" s="139" t="s">
        <v>219</v>
      </c>
      <c r="CX8" s="139" t="s">
        <v>643</v>
      </c>
      <c r="CY8" s="139" t="s">
        <v>219</v>
      </c>
      <c r="CZ8" s="139" t="s">
        <v>401</v>
      </c>
      <c r="DA8" s="139" t="s">
        <v>219</v>
      </c>
      <c r="DB8" s="139" t="s">
        <v>219</v>
      </c>
      <c r="DC8" s="139" t="s">
        <v>219</v>
      </c>
      <c r="DD8" s="139" t="s">
        <v>219</v>
      </c>
      <c r="DE8" s="139" t="s">
        <v>219</v>
      </c>
      <c r="DF8" s="139" t="s">
        <v>219</v>
      </c>
      <c r="DG8" s="139" t="s">
        <v>219</v>
      </c>
      <c r="DH8" s="139" t="s">
        <v>219</v>
      </c>
      <c r="DI8" s="139" t="s">
        <v>219</v>
      </c>
      <c r="DJ8" s="139" t="s">
        <v>219</v>
      </c>
      <c r="DK8" s="139" t="s">
        <v>219</v>
      </c>
      <c r="DL8" s="139" t="s">
        <v>219</v>
      </c>
      <c r="DM8" s="139" t="s">
        <v>219</v>
      </c>
      <c r="DN8" s="139" t="s">
        <v>219</v>
      </c>
      <c r="DO8" s="139" t="s">
        <v>219</v>
      </c>
      <c r="DP8" s="139" t="s">
        <v>219</v>
      </c>
      <c r="DQ8" s="139" t="s">
        <v>219</v>
      </c>
      <c r="DR8" s="139" t="s">
        <v>219</v>
      </c>
      <c r="DS8" s="139" t="s">
        <v>219</v>
      </c>
      <c r="DT8" s="139" t="s">
        <v>219</v>
      </c>
      <c r="DU8" s="139" t="s">
        <v>219</v>
      </c>
      <c r="DV8" s="139" t="s">
        <v>219</v>
      </c>
      <c r="DW8" s="139" t="s">
        <v>219</v>
      </c>
    </row>
    <row r="9" spans="1:127" s="97" customFormat="1" ht="84" customHeight="1" x14ac:dyDescent="0.25">
      <c r="A9" s="1"/>
      <c r="B9" s="29"/>
      <c r="C9" s="1"/>
      <c r="D9" s="1"/>
      <c r="E9" s="28" t="s">
        <v>396</v>
      </c>
      <c r="F9" s="128" t="s">
        <v>398</v>
      </c>
      <c r="G9" s="128" t="s">
        <v>398</v>
      </c>
      <c r="H9" s="129" t="s">
        <v>399</v>
      </c>
      <c r="I9" s="129" t="s">
        <v>400</v>
      </c>
      <c r="J9" s="129" t="s">
        <v>401</v>
      </c>
      <c r="K9" s="129" t="s">
        <v>402</v>
      </c>
      <c r="L9" s="129" t="s">
        <v>403</v>
      </c>
      <c r="M9" s="129" t="s">
        <v>404</v>
      </c>
      <c r="N9" s="129" t="s">
        <v>405</v>
      </c>
      <c r="O9" s="129" t="s">
        <v>405</v>
      </c>
      <c r="P9" s="128" t="s">
        <v>405</v>
      </c>
      <c r="Q9" s="128" t="s">
        <v>405</v>
      </c>
      <c r="R9" s="128" t="s">
        <v>406</v>
      </c>
      <c r="S9" s="128" t="s">
        <v>406</v>
      </c>
      <c r="T9" s="128" t="s">
        <v>406</v>
      </c>
      <c r="U9" s="128" t="s">
        <v>407</v>
      </c>
      <c r="V9" s="128" t="s">
        <v>407</v>
      </c>
      <c r="W9" s="128" t="s">
        <v>407</v>
      </c>
      <c r="X9" s="128" t="s">
        <v>408</v>
      </c>
      <c r="Y9" s="128" t="s">
        <v>407</v>
      </c>
      <c r="Z9" s="128" t="s">
        <v>409</v>
      </c>
      <c r="AA9" s="128" t="s">
        <v>410</v>
      </c>
      <c r="AB9" s="128" t="s">
        <v>410</v>
      </c>
      <c r="AC9" s="128" t="s">
        <v>410</v>
      </c>
      <c r="AD9" s="128" t="s">
        <v>411</v>
      </c>
      <c r="AE9" s="128" t="s">
        <v>411</v>
      </c>
      <c r="AF9" s="128" t="s">
        <v>412</v>
      </c>
      <c r="AG9" s="128" t="s">
        <v>412</v>
      </c>
      <c r="AH9" s="128" t="s">
        <v>412</v>
      </c>
      <c r="AI9" s="128" t="s">
        <v>413</v>
      </c>
      <c r="AJ9" s="128" t="s">
        <v>413</v>
      </c>
      <c r="AK9" s="128" t="s">
        <v>414</v>
      </c>
      <c r="AL9" s="128" t="s">
        <v>414</v>
      </c>
      <c r="AM9" s="128" t="s">
        <v>415</v>
      </c>
      <c r="AN9" s="128" t="s">
        <v>415</v>
      </c>
      <c r="AO9" s="128" t="s">
        <v>416</v>
      </c>
      <c r="AP9" s="128" t="s">
        <v>416</v>
      </c>
      <c r="AQ9" s="128" t="s">
        <v>416</v>
      </c>
      <c r="AR9" s="128" t="s">
        <v>402</v>
      </c>
      <c r="AS9" s="128" t="s">
        <v>402</v>
      </c>
      <c r="AT9" s="128" t="s">
        <v>402</v>
      </c>
      <c r="AU9" s="128" t="s">
        <v>402</v>
      </c>
      <c r="AV9" s="128" t="s">
        <v>402</v>
      </c>
      <c r="AW9" s="128" t="s">
        <v>402</v>
      </c>
      <c r="AX9" s="128" t="s">
        <v>402</v>
      </c>
      <c r="AY9" s="128" t="s">
        <v>402</v>
      </c>
      <c r="AZ9" s="129" t="s">
        <v>402</v>
      </c>
      <c r="BA9" s="129" t="s">
        <v>402</v>
      </c>
      <c r="BB9" s="129" t="s">
        <v>402</v>
      </c>
      <c r="BC9" s="129" t="s">
        <v>402</v>
      </c>
      <c r="BD9" s="129" t="s">
        <v>402</v>
      </c>
      <c r="BE9" s="129" t="s">
        <v>417</v>
      </c>
      <c r="BF9" s="129" t="s">
        <v>418</v>
      </c>
      <c r="BG9" s="128" t="s">
        <v>418</v>
      </c>
      <c r="BH9" s="128" t="s">
        <v>418</v>
      </c>
      <c r="BI9" s="129" t="s">
        <v>419</v>
      </c>
      <c r="BJ9" s="129" t="s">
        <v>420</v>
      </c>
      <c r="BK9" s="128" t="s">
        <v>420</v>
      </c>
      <c r="BL9" s="128" t="s">
        <v>420</v>
      </c>
      <c r="BM9" s="129" t="s">
        <v>421</v>
      </c>
      <c r="BN9" s="128" t="s">
        <v>421</v>
      </c>
      <c r="BO9" s="128" t="s">
        <v>421</v>
      </c>
      <c r="BP9" s="129" t="s">
        <v>422</v>
      </c>
      <c r="BQ9" s="129" t="s">
        <v>423</v>
      </c>
      <c r="BR9" s="128" t="s">
        <v>404</v>
      </c>
      <c r="BS9" s="128" t="s">
        <v>404</v>
      </c>
      <c r="BT9" s="128" t="s">
        <v>405</v>
      </c>
      <c r="BU9" s="128" t="s">
        <v>405</v>
      </c>
      <c r="BV9" s="128" t="s">
        <v>405</v>
      </c>
      <c r="BW9" s="128" t="s">
        <v>405</v>
      </c>
      <c r="BX9" s="128" t="s">
        <v>406</v>
      </c>
      <c r="BY9" s="128" t="s">
        <v>406</v>
      </c>
      <c r="BZ9" s="128" t="s">
        <v>408</v>
      </c>
      <c r="CA9" s="128" t="s">
        <v>408</v>
      </c>
      <c r="CB9" s="128" t="s">
        <v>409</v>
      </c>
      <c r="CC9" s="128" t="s">
        <v>409</v>
      </c>
      <c r="CD9" s="128" t="s">
        <v>410</v>
      </c>
      <c r="CE9" s="128" t="s">
        <v>410</v>
      </c>
      <c r="CF9" s="128" t="s">
        <v>398</v>
      </c>
      <c r="CG9" s="128" t="s">
        <v>398</v>
      </c>
      <c r="CH9" s="128" t="s">
        <v>424</v>
      </c>
      <c r="CI9" s="128" t="s">
        <v>424</v>
      </c>
      <c r="CJ9" s="128" t="s">
        <v>425</v>
      </c>
      <c r="CK9" s="128" t="s">
        <v>425</v>
      </c>
      <c r="CL9" s="128" t="s">
        <v>425</v>
      </c>
      <c r="CM9" s="128" t="s">
        <v>425</v>
      </c>
      <c r="CN9" s="130" t="s">
        <v>426</v>
      </c>
      <c r="CO9" s="130" t="s">
        <v>426</v>
      </c>
      <c r="CP9" s="130" t="s">
        <v>400</v>
      </c>
      <c r="CQ9" s="130" t="s">
        <v>400</v>
      </c>
      <c r="CR9" s="128" t="s">
        <v>417</v>
      </c>
      <c r="CS9" s="128" t="s">
        <v>417</v>
      </c>
      <c r="CT9" s="128" t="s">
        <v>418</v>
      </c>
      <c r="CU9" s="128" t="s">
        <v>418</v>
      </c>
      <c r="CV9" s="128" t="s">
        <v>419</v>
      </c>
      <c r="CW9" s="128" t="s">
        <v>419</v>
      </c>
      <c r="CX9" s="128" t="s">
        <v>420</v>
      </c>
      <c r="CY9" s="128" t="s">
        <v>420</v>
      </c>
      <c r="CZ9" s="128" t="s">
        <v>401</v>
      </c>
      <c r="DA9" s="128" t="s">
        <v>401</v>
      </c>
      <c r="DB9" s="128" t="s">
        <v>427</v>
      </c>
      <c r="DC9" s="128" t="s">
        <v>427</v>
      </c>
      <c r="DD9" s="128" t="s">
        <v>428</v>
      </c>
      <c r="DE9" s="128" t="s">
        <v>428</v>
      </c>
      <c r="DF9" s="128" t="s">
        <v>429</v>
      </c>
      <c r="DG9" s="128" t="s">
        <v>429</v>
      </c>
      <c r="DH9" s="128" t="s">
        <v>424</v>
      </c>
      <c r="DI9" s="128" t="s">
        <v>424</v>
      </c>
      <c r="DJ9" s="128" t="s">
        <v>424</v>
      </c>
      <c r="DK9" s="128" t="s">
        <v>424</v>
      </c>
      <c r="DL9" s="128" t="s">
        <v>426</v>
      </c>
      <c r="DM9" s="128" t="s">
        <v>426</v>
      </c>
      <c r="DN9" s="128" t="s">
        <v>430</v>
      </c>
      <c r="DO9" s="128" t="s">
        <v>430</v>
      </c>
      <c r="DP9" s="128" t="s">
        <v>430</v>
      </c>
      <c r="DQ9" s="128" t="s">
        <v>430</v>
      </c>
      <c r="DR9" s="128" t="s">
        <v>426</v>
      </c>
      <c r="DS9" s="128" t="s">
        <v>426</v>
      </c>
      <c r="DT9" s="128" t="s">
        <v>425</v>
      </c>
      <c r="DU9" s="128" t="s">
        <v>425</v>
      </c>
      <c r="DV9" s="128" t="s">
        <v>431</v>
      </c>
      <c r="DW9" s="128" t="s">
        <v>431</v>
      </c>
    </row>
    <row r="10" spans="1:127" s="97" customFormat="1" ht="84" customHeight="1" x14ac:dyDescent="0.25">
      <c r="A10" s="1"/>
      <c r="B10" s="29"/>
      <c r="C10" s="1"/>
      <c r="D10" s="1"/>
      <c r="E10" s="28" t="s">
        <v>397</v>
      </c>
      <c r="F10" s="128" t="s">
        <v>432</v>
      </c>
      <c r="G10" s="128" t="s">
        <v>432</v>
      </c>
      <c r="H10" s="129" t="s">
        <v>433</v>
      </c>
      <c r="I10" s="129" t="s">
        <v>434</v>
      </c>
      <c r="J10" s="129" t="s">
        <v>435</v>
      </c>
      <c r="K10" s="129" t="s">
        <v>436</v>
      </c>
      <c r="L10" s="129" t="s">
        <v>632</v>
      </c>
      <c r="M10" s="129" t="s">
        <v>437</v>
      </c>
      <c r="N10" s="129" t="s">
        <v>438</v>
      </c>
      <c r="O10" s="129" t="s">
        <v>439</v>
      </c>
      <c r="P10" s="128" t="s">
        <v>439</v>
      </c>
      <c r="Q10" s="128" t="s">
        <v>439</v>
      </c>
      <c r="R10" s="128" t="s">
        <v>440</v>
      </c>
      <c r="S10" s="128" t="s">
        <v>440</v>
      </c>
      <c r="T10" s="128" t="s">
        <v>440</v>
      </c>
      <c r="U10" s="128" t="s">
        <v>441</v>
      </c>
      <c r="V10" s="128" t="s">
        <v>441</v>
      </c>
      <c r="W10" s="128" t="s">
        <v>441</v>
      </c>
      <c r="X10" s="128" t="s">
        <v>442</v>
      </c>
      <c r="Y10" s="128" t="s">
        <v>443</v>
      </c>
      <c r="Z10" s="128" t="s">
        <v>444</v>
      </c>
      <c r="AA10" s="128" t="s">
        <v>445</v>
      </c>
      <c r="AB10" s="128" t="s">
        <v>445</v>
      </c>
      <c r="AC10" s="128" t="s">
        <v>445</v>
      </c>
      <c r="AD10" s="128" t="s">
        <v>446</v>
      </c>
      <c r="AE10" s="128" t="s">
        <v>446</v>
      </c>
      <c r="AF10" s="128" t="s">
        <v>447</v>
      </c>
      <c r="AG10" s="128" t="s">
        <v>447</v>
      </c>
      <c r="AH10" s="128" t="s">
        <v>447</v>
      </c>
      <c r="AI10" s="128" t="s">
        <v>448</v>
      </c>
      <c r="AJ10" s="128" t="s">
        <v>448</v>
      </c>
      <c r="AK10" s="128" t="s">
        <v>449</v>
      </c>
      <c r="AL10" s="128" t="s">
        <v>449</v>
      </c>
      <c r="AM10" s="128" t="s">
        <v>450</v>
      </c>
      <c r="AN10" s="128" t="s">
        <v>451</v>
      </c>
      <c r="AO10" s="128" t="s">
        <v>452</v>
      </c>
      <c r="AP10" s="128" t="s">
        <v>452</v>
      </c>
      <c r="AQ10" s="128" t="s">
        <v>452</v>
      </c>
      <c r="AR10" s="128" t="s">
        <v>453</v>
      </c>
      <c r="AS10" s="128" t="s">
        <v>453</v>
      </c>
      <c r="AT10" s="128" t="s">
        <v>453</v>
      </c>
      <c r="AU10" s="128" t="s">
        <v>454</v>
      </c>
      <c r="AV10" s="128" t="s">
        <v>455</v>
      </c>
      <c r="AW10" s="128" t="s">
        <v>456</v>
      </c>
      <c r="AX10" s="128" t="s">
        <v>456</v>
      </c>
      <c r="AY10" s="128" t="s">
        <v>456</v>
      </c>
      <c r="AZ10" s="129" t="s">
        <v>457</v>
      </c>
      <c r="BA10" s="129" t="s">
        <v>458</v>
      </c>
      <c r="BB10" s="129" t="s">
        <v>459</v>
      </c>
      <c r="BC10" s="129" t="s">
        <v>459</v>
      </c>
      <c r="BD10" s="129" t="s">
        <v>459</v>
      </c>
      <c r="BE10" s="129" t="s">
        <v>460</v>
      </c>
      <c r="BF10" s="129" t="s">
        <v>460</v>
      </c>
      <c r="BG10" s="128" t="s">
        <v>460</v>
      </c>
      <c r="BH10" s="128" t="s">
        <v>460</v>
      </c>
      <c r="BI10" s="129" t="s">
        <v>461</v>
      </c>
      <c r="BJ10" s="129" t="s">
        <v>461</v>
      </c>
      <c r="BK10" s="128" t="s">
        <v>461</v>
      </c>
      <c r="BL10" s="128" t="s">
        <v>461</v>
      </c>
      <c r="BM10" s="129" t="s">
        <v>461</v>
      </c>
      <c r="BN10" s="128" t="s">
        <v>461</v>
      </c>
      <c r="BO10" s="128" t="s">
        <v>461</v>
      </c>
      <c r="BP10" s="129" t="s">
        <v>461</v>
      </c>
      <c r="BQ10" s="129" t="s">
        <v>462</v>
      </c>
      <c r="BR10" s="128" t="s">
        <v>437</v>
      </c>
      <c r="BS10" s="128" t="s">
        <v>437</v>
      </c>
      <c r="BT10" s="128" t="s">
        <v>438</v>
      </c>
      <c r="BU10" s="128" t="s">
        <v>438</v>
      </c>
      <c r="BV10" s="128" t="s">
        <v>439</v>
      </c>
      <c r="BW10" s="128" t="s">
        <v>439</v>
      </c>
      <c r="BX10" s="128" t="s">
        <v>440</v>
      </c>
      <c r="BY10" s="128" t="s">
        <v>440</v>
      </c>
      <c r="BZ10" s="128" t="s">
        <v>442</v>
      </c>
      <c r="CA10" s="128" t="s">
        <v>442</v>
      </c>
      <c r="CB10" s="128" t="s">
        <v>444</v>
      </c>
      <c r="CC10" s="128" t="s">
        <v>444</v>
      </c>
      <c r="CD10" s="128" t="s">
        <v>445</v>
      </c>
      <c r="CE10" s="128" t="s">
        <v>445</v>
      </c>
      <c r="CF10" s="128" t="s">
        <v>432</v>
      </c>
      <c r="CG10" s="128" t="s">
        <v>432</v>
      </c>
      <c r="CH10" s="128" t="s">
        <v>641</v>
      </c>
      <c r="CI10" s="131" t="s">
        <v>641</v>
      </c>
      <c r="CJ10" s="131" t="s">
        <v>641</v>
      </c>
      <c r="CK10" s="131" t="s">
        <v>641</v>
      </c>
      <c r="CL10" s="131" t="s">
        <v>641</v>
      </c>
      <c r="CM10" s="131" t="s">
        <v>641</v>
      </c>
      <c r="CN10" s="131" t="s">
        <v>641</v>
      </c>
      <c r="CO10" s="131" t="s">
        <v>641</v>
      </c>
      <c r="CP10" s="130" t="s">
        <v>434</v>
      </c>
      <c r="CQ10" s="130" t="s">
        <v>434</v>
      </c>
      <c r="CR10" s="128" t="s">
        <v>460</v>
      </c>
      <c r="CS10" s="128" t="s">
        <v>460</v>
      </c>
      <c r="CT10" s="128" t="s">
        <v>460</v>
      </c>
      <c r="CU10" s="128" t="s">
        <v>460</v>
      </c>
      <c r="CV10" s="128" t="s">
        <v>461</v>
      </c>
      <c r="CW10" s="128" t="s">
        <v>461</v>
      </c>
      <c r="CX10" s="128" t="s">
        <v>461</v>
      </c>
      <c r="CY10" s="128" t="s">
        <v>461</v>
      </c>
      <c r="CZ10" s="128" t="s">
        <v>435</v>
      </c>
      <c r="DA10" s="128" t="s">
        <v>435</v>
      </c>
      <c r="DB10" s="128" t="s">
        <v>641</v>
      </c>
      <c r="DC10" s="131" t="s">
        <v>641</v>
      </c>
      <c r="DD10" s="131" t="s">
        <v>641</v>
      </c>
      <c r="DE10" s="131" t="s">
        <v>641</v>
      </c>
      <c r="DF10" s="131" t="s">
        <v>641</v>
      </c>
      <c r="DG10" s="131" t="s">
        <v>641</v>
      </c>
      <c r="DH10" s="131" t="s">
        <v>641</v>
      </c>
      <c r="DI10" s="131" t="s">
        <v>641</v>
      </c>
      <c r="DJ10" s="131" t="s">
        <v>641</v>
      </c>
      <c r="DK10" s="131" t="s">
        <v>641</v>
      </c>
      <c r="DL10" s="131" t="s">
        <v>641</v>
      </c>
      <c r="DM10" s="131" t="s">
        <v>641</v>
      </c>
      <c r="DN10" s="131" t="s">
        <v>641</v>
      </c>
      <c r="DO10" s="131" t="s">
        <v>641</v>
      </c>
      <c r="DP10" s="131" t="s">
        <v>641</v>
      </c>
      <c r="DQ10" s="131" t="s">
        <v>641</v>
      </c>
      <c r="DR10" s="131" t="s">
        <v>641</v>
      </c>
      <c r="DS10" s="131" t="s">
        <v>641</v>
      </c>
      <c r="DT10" s="131" t="s">
        <v>641</v>
      </c>
      <c r="DU10" s="131" t="s">
        <v>641</v>
      </c>
      <c r="DV10" s="131" t="s">
        <v>641</v>
      </c>
      <c r="DW10" s="131" t="s">
        <v>641</v>
      </c>
    </row>
    <row r="11" spans="1:127" s="97" customFormat="1" ht="27" customHeight="1" x14ac:dyDescent="0.25">
      <c r="A11" s="1"/>
      <c r="B11" s="29"/>
      <c r="C11" s="1"/>
      <c r="D11" s="1"/>
      <c r="E11" s="127" t="s">
        <v>390</v>
      </c>
      <c r="F11" s="139" t="s">
        <v>432</v>
      </c>
      <c r="G11" s="139" t="s">
        <v>432</v>
      </c>
      <c r="H11" s="129" t="s">
        <v>433</v>
      </c>
      <c r="I11" s="129" t="s">
        <v>435</v>
      </c>
      <c r="J11" s="129" t="s">
        <v>435</v>
      </c>
      <c r="K11" s="129" t="s">
        <v>463</v>
      </c>
      <c r="L11" s="129" t="s">
        <v>432</v>
      </c>
      <c r="M11" s="129" t="s">
        <v>464</v>
      </c>
      <c r="N11" s="129" t="s">
        <v>465</v>
      </c>
      <c r="O11" s="129" t="s">
        <v>465</v>
      </c>
      <c r="P11" s="139" t="s">
        <v>465</v>
      </c>
      <c r="Q11" s="139" t="s">
        <v>465</v>
      </c>
      <c r="R11" s="128" t="s">
        <v>466</v>
      </c>
      <c r="S11" s="139" t="s">
        <v>466</v>
      </c>
      <c r="T11" s="139" t="s">
        <v>466</v>
      </c>
      <c r="U11" s="128" t="s">
        <v>465</v>
      </c>
      <c r="V11" s="139" t="s">
        <v>465</v>
      </c>
      <c r="W11" s="139" t="s">
        <v>465</v>
      </c>
      <c r="X11" s="128" t="s">
        <v>466</v>
      </c>
      <c r="Y11" s="128" t="s">
        <v>465</v>
      </c>
      <c r="Z11" s="128" t="s">
        <v>465</v>
      </c>
      <c r="AA11" s="128" t="s">
        <v>464</v>
      </c>
      <c r="AB11" s="139" t="s">
        <v>464</v>
      </c>
      <c r="AC11" s="139" t="s">
        <v>464</v>
      </c>
      <c r="AD11" s="139" t="s">
        <v>465</v>
      </c>
      <c r="AE11" s="139" t="s">
        <v>465</v>
      </c>
      <c r="AF11" s="128" t="s">
        <v>465</v>
      </c>
      <c r="AG11" s="139" t="s">
        <v>465</v>
      </c>
      <c r="AH11" s="139" t="s">
        <v>465</v>
      </c>
      <c r="AI11" s="139" t="s">
        <v>467</v>
      </c>
      <c r="AJ11" s="139" t="s">
        <v>467</v>
      </c>
      <c r="AK11" s="139" t="s">
        <v>467</v>
      </c>
      <c r="AL11" s="139" t="s">
        <v>467</v>
      </c>
      <c r="AM11" s="128" t="s">
        <v>467</v>
      </c>
      <c r="AN11" s="128" t="s">
        <v>467</v>
      </c>
      <c r="AO11" s="128" t="s">
        <v>467</v>
      </c>
      <c r="AP11" s="139" t="s">
        <v>467</v>
      </c>
      <c r="AQ11" s="139" t="s">
        <v>467</v>
      </c>
      <c r="AR11" s="128" t="s">
        <v>467</v>
      </c>
      <c r="AS11" s="139" t="s">
        <v>467</v>
      </c>
      <c r="AT11" s="139" t="s">
        <v>467</v>
      </c>
      <c r="AU11" s="128" t="s">
        <v>467</v>
      </c>
      <c r="AV11" s="128" t="s">
        <v>467</v>
      </c>
      <c r="AW11" s="128" t="s">
        <v>468</v>
      </c>
      <c r="AX11" s="139" t="s">
        <v>468</v>
      </c>
      <c r="AY11" s="139" t="s">
        <v>468</v>
      </c>
      <c r="AZ11" s="129" t="s">
        <v>468</v>
      </c>
      <c r="BA11" s="129" t="s">
        <v>468</v>
      </c>
      <c r="BB11" s="129" t="s">
        <v>463</v>
      </c>
      <c r="BC11" s="129" t="s">
        <v>463</v>
      </c>
      <c r="BD11" s="129" t="s">
        <v>463</v>
      </c>
      <c r="BE11" s="129" t="s">
        <v>465</v>
      </c>
      <c r="BF11" s="129" t="s">
        <v>465</v>
      </c>
      <c r="BG11" s="139" t="s">
        <v>465</v>
      </c>
      <c r="BH11" s="139" t="s">
        <v>465</v>
      </c>
      <c r="BI11" s="129" t="s">
        <v>465</v>
      </c>
      <c r="BJ11" s="129" t="s">
        <v>465</v>
      </c>
      <c r="BK11" s="139" t="s">
        <v>465</v>
      </c>
      <c r="BL11" s="139" t="s">
        <v>465</v>
      </c>
      <c r="BM11" s="129" t="s">
        <v>467</v>
      </c>
      <c r="BN11" s="139" t="s">
        <v>467</v>
      </c>
      <c r="BO11" s="139" t="s">
        <v>467</v>
      </c>
      <c r="BP11" s="129" t="s">
        <v>467</v>
      </c>
      <c r="BQ11" s="129" t="s">
        <v>467</v>
      </c>
      <c r="BR11" s="139" t="s">
        <v>464</v>
      </c>
      <c r="BS11" s="139" t="s">
        <v>464</v>
      </c>
      <c r="BT11" s="139" t="s">
        <v>465</v>
      </c>
      <c r="BU11" s="139" t="s">
        <v>465</v>
      </c>
      <c r="BV11" s="139" t="s">
        <v>465</v>
      </c>
      <c r="BW11" s="139" t="s">
        <v>465</v>
      </c>
      <c r="BX11" s="139" t="s">
        <v>466</v>
      </c>
      <c r="BY11" s="139" t="s">
        <v>466</v>
      </c>
      <c r="BZ11" s="139" t="s">
        <v>466</v>
      </c>
      <c r="CA11" s="139" t="s">
        <v>466</v>
      </c>
      <c r="CB11" s="139" t="s">
        <v>465</v>
      </c>
      <c r="CC11" s="139" t="s">
        <v>465</v>
      </c>
      <c r="CD11" s="139" t="s">
        <v>464</v>
      </c>
      <c r="CE11" s="139" t="s">
        <v>464</v>
      </c>
      <c r="CF11" s="139" t="s">
        <v>432</v>
      </c>
      <c r="CG11" s="139" t="s">
        <v>432</v>
      </c>
      <c r="CH11" s="139" t="s">
        <v>432</v>
      </c>
      <c r="CI11" s="139" t="s">
        <v>432</v>
      </c>
      <c r="CJ11" s="139" t="s">
        <v>432</v>
      </c>
      <c r="CK11" s="139" t="s">
        <v>432</v>
      </c>
      <c r="CL11" s="139" t="s">
        <v>432</v>
      </c>
      <c r="CM11" s="139" t="s">
        <v>432</v>
      </c>
      <c r="CN11" s="145" t="s">
        <v>432</v>
      </c>
      <c r="CO11" s="145" t="s">
        <v>432</v>
      </c>
      <c r="CP11" s="145" t="s">
        <v>435</v>
      </c>
      <c r="CQ11" s="145" t="s">
        <v>435</v>
      </c>
      <c r="CR11" s="139" t="s">
        <v>464</v>
      </c>
      <c r="CS11" s="139" t="s">
        <v>465</v>
      </c>
      <c r="CT11" s="139" t="s">
        <v>631</v>
      </c>
      <c r="CU11" s="139" t="s">
        <v>465</v>
      </c>
      <c r="CV11" s="139" t="s">
        <v>631</v>
      </c>
      <c r="CW11" s="139" t="s">
        <v>465</v>
      </c>
      <c r="CX11" s="139" t="s">
        <v>631</v>
      </c>
      <c r="CY11" s="139" t="s">
        <v>465</v>
      </c>
      <c r="CZ11" s="139" t="s">
        <v>435</v>
      </c>
      <c r="DA11" s="139" t="s">
        <v>435</v>
      </c>
      <c r="DB11" s="139" t="s">
        <v>432</v>
      </c>
      <c r="DC11" s="139" t="s">
        <v>432</v>
      </c>
      <c r="DD11" s="139" t="s">
        <v>432</v>
      </c>
      <c r="DE11" s="139" t="s">
        <v>432</v>
      </c>
      <c r="DF11" s="139" t="s">
        <v>432</v>
      </c>
      <c r="DG11" s="139" t="s">
        <v>432</v>
      </c>
      <c r="DH11" s="139" t="s">
        <v>432</v>
      </c>
      <c r="DI11" s="139" t="s">
        <v>432</v>
      </c>
      <c r="DJ11" s="139" t="s">
        <v>432</v>
      </c>
      <c r="DK11" s="139" t="s">
        <v>432</v>
      </c>
      <c r="DL11" s="139" t="s">
        <v>432</v>
      </c>
      <c r="DM11" s="139" t="s">
        <v>432</v>
      </c>
      <c r="DN11" s="139" t="s">
        <v>432</v>
      </c>
      <c r="DO11" s="139" t="s">
        <v>432</v>
      </c>
      <c r="DP11" s="139" t="s">
        <v>432</v>
      </c>
      <c r="DQ11" s="139" t="s">
        <v>432</v>
      </c>
      <c r="DR11" s="139" t="s">
        <v>432</v>
      </c>
      <c r="DS11" s="139" t="s">
        <v>432</v>
      </c>
      <c r="DT11" s="139" t="s">
        <v>432</v>
      </c>
      <c r="DU11" s="139" t="s">
        <v>432</v>
      </c>
      <c r="DV11" s="139" t="s">
        <v>432</v>
      </c>
      <c r="DW11" s="139" t="s">
        <v>432</v>
      </c>
    </row>
    <row r="12" spans="1:127" s="97" customFormat="1" ht="27" customHeight="1" x14ac:dyDescent="0.25">
      <c r="A12" s="1"/>
      <c r="B12" s="29"/>
      <c r="C12" s="1"/>
      <c r="D12" s="1"/>
      <c r="E12" s="28" t="s">
        <v>471</v>
      </c>
      <c r="F12" s="146">
        <v>43033</v>
      </c>
      <c r="G12" s="146"/>
      <c r="H12" s="135">
        <v>43035</v>
      </c>
      <c r="I12" s="135">
        <v>43032</v>
      </c>
      <c r="J12" s="135">
        <v>43032</v>
      </c>
      <c r="K12" s="135">
        <v>43034</v>
      </c>
      <c r="L12" s="135">
        <v>43034</v>
      </c>
      <c r="M12" s="135">
        <v>43034</v>
      </c>
      <c r="N12" s="135">
        <v>43034</v>
      </c>
      <c r="O12" s="135">
        <v>43034</v>
      </c>
      <c r="P12" s="146">
        <v>43041</v>
      </c>
      <c r="Q12" s="146"/>
      <c r="R12" s="135">
        <v>43034</v>
      </c>
      <c r="S12" s="146">
        <v>43041</v>
      </c>
      <c r="T12" s="146"/>
      <c r="U12" s="135">
        <v>43034</v>
      </c>
      <c r="V12" s="146">
        <v>43041</v>
      </c>
      <c r="W12" s="146"/>
      <c r="X12" s="135">
        <v>43034</v>
      </c>
      <c r="Y12" s="135">
        <v>43034</v>
      </c>
      <c r="Z12" s="135">
        <v>43034</v>
      </c>
      <c r="AA12" s="135">
        <v>43034</v>
      </c>
      <c r="AB12" s="146">
        <v>43041</v>
      </c>
      <c r="AC12" s="146">
        <v>43041</v>
      </c>
      <c r="AD12" s="146">
        <v>43033</v>
      </c>
      <c r="AE12" s="146">
        <v>43033</v>
      </c>
      <c r="AF12" s="135">
        <v>43033</v>
      </c>
      <c r="AG12" s="146">
        <v>43033</v>
      </c>
      <c r="AH12" s="146">
        <v>43033</v>
      </c>
      <c r="AI12" s="146">
        <v>43033</v>
      </c>
      <c r="AJ12" s="146">
        <v>43033</v>
      </c>
      <c r="AK12" s="146">
        <v>43033</v>
      </c>
      <c r="AL12" s="146">
        <v>43033</v>
      </c>
      <c r="AM12" s="135">
        <v>43034</v>
      </c>
      <c r="AN12" s="135">
        <v>43034</v>
      </c>
      <c r="AO12" s="135">
        <v>43034</v>
      </c>
      <c r="AP12" s="146">
        <v>43041</v>
      </c>
      <c r="AQ12" s="146">
        <v>43041</v>
      </c>
      <c r="AR12" s="135">
        <v>43034</v>
      </c>
      <c r="AS12" s="146">
        <v>43041</v>
      </c>
      <c r="AT12" s="146">
        <v>43041</v>
      </c>
      <c r="AU12" s="135">
        <v>43034</v>
      </c>
      <c r="AV12" s="135">
        <v>43034</v>
      </c>
      <c r="AW12" s="135">
        <v>43034</v>
      </c>
      <c r="AX12" s="146">
        <v>43041</v>
      </c>
      <c r="AY12" s="146">
        <v>43041</v>
      </c>
      <c r="AZ12" s="135">
        <v>43034</v>
      </c>
      <c r="BA12" s="135">
        <v>43034</v>
      </c>
      <c r="BB12" s="135">
        <v>43034</v>
      </c>
      <c r="BC12" s="135">
        <v>43034</v>
      </c>
      <c r="BD12" s="135">
        <v>43034</v>
      </c>
      <c r="BE12" s="135">
        <v>43032</v>
      </c>
      <c r="BF12" s="135">
        <v>43032</v>
      </c>
      <c r="BG12" s="146">
        <v>43038</v>
      </c>
      <c r="BH12" s="146">
        <v>43038</v>
      </c>
      <c r="BI12" s="135">
        <v>43032</v>
      </c>
      <c r="BJ12" s="135">
        <v>43032</v>
      </c>
      <c r="BK12" s="146">
        <v>43038</v>
      </c>
      <c r="BL12" s="146">
        <v>43038</v>
      </c>
      <c r="BM12" s="135">
        <v>43032</v>
      </c>
      <c r="BN12" s="146">
        <v>43038</v>
      </c>
      <c r="BO12" s="146">
        <v>43038</v>
      </c>
      <c r="BP12" s="135">
        <v>43032</v>
      </c>
      <c r="BQ12" s="135">
        <v>43034</v>
      </c>
      <c r="BR12" s="146">
        <v>43041</v>
      </c>
      <c r="BS12" s="146">
        <v>43041</v>
      </c>
      <c r="BT12" s="146">
        <v>43041</v>
      </c>
      <c r="BU12" s="146">
        <v>43041</v>
      </c>
      <c r="BV12" s="146">
        <v>43041</v>
      </c>
      <c r="BW12" s="146">
        <v>43041</v>
      </c>
      <c r="BX12" s="146">
        <v>43041</v>
      </c>
      <c r="BY12" s="146">
        <v>43041</v>
      </c>
      <c r="BZ12" s="146">
        <v>43041</v>
      </c>
      <c r="CA12" s="146">
        <v>43041</v>
      </c>
      <c r="CB12" s="146">
        <v>43041</v>
      </c>
      <c r="CC12" s="146">
        <v>43041</v>
      </c>
      <c r="CD12" s="146">
        <v>43041</v>
      </c>
      <c r="CE12" s="146">
        <v>43041</v>
      </c>
      <c r="CF12" s="146">
        <v>43033</v>
      </c>
      <c r="CG12" s="146">
        <v>43033</v>
      </c>
      <c r="CH12" s="146">
        <v>43041</v>
      </c>
      <c r="CI12" s="146">
        <v>43041</v>
      </c>
      <c r="CJ12" s="146">
        <v>43041</v>
      </c>
      <c r="CK12" s="146">
        <v>43041</v>
      </c>
      <c r="CL12" s="146">
        <v>43041</v>
      </c>
      <c r="CM12" s="146">
        <v>43041</v>
      </c>
      <c r="CN12" s="146">
        <v>43041</v>
      </c>
      <c r="CO12" s="146">
        <v>43041</v>
      </c>
      <c r="CP12" s="146">
        <v>43034</v>
      </c>
      <c r="CQ12" s="146">
        <v>43034</v>
      </c>
      <c r="CR12" s="146">
        <v>43034</v>
      </c>
      <c r="CS12" s="146">
        <v>43034</v>
      </c>
      <c r="CT12" s="146">
        <v>43034</v>
      </c>
      <c r="CU12" s="146">
        <v>43034</v>
      </c>
      <c r="CV12" s="146">
        <v>43034</v>
      </c>
      <c r="CW12" s="146">
        <v>43034</v>
      </c>
      <c r="CX12" s="146">
        <v>43034</v>
      </c>
      <c r="CY12" s="146">
        <v>43034</v>
      </c>
      <c r="CZ12" s="146">
        <v>43034</v>
      </c>
      <c r="DA12" s="146">
        <v>43034</v>
      </c>
      <c r="DB12" s="146">
        <v>43040</v>
      </c>
      <c r="DC12" s="146">
        <v>43040</v>
      </c>
      <c r="DD12" s="146">
        <v>43040</v>
      </c>
      <c r="DE12" s="146">
        <v>43040</v>
      </c>
      <c r="DF12" s="146">
        <v>43040</v>
      </c>
      <c r="DG12" s="146">
        <v>43040</v>
      </c>
      <c r="DH12" s="146">
        <v>43040</v>
      </c>
      <c r="DI12" s="146">
        <v>43040</v>
      </c>
      <c r="DJ12" s="146">
        <v>43040</v>
      </c>
      <c r="DK12" s="146">
        <v>43040</v>
      </c>
      <c r="DL12" s="146">
        <v>43040</v>
      </c>
      <c r="DM12" s="146">
        <v>43040</v>
      </c>
      <c r="DN12" s="146">
        <v>43040</v>
      </c>
      <c r="DO12" s="146">
        <v>43040</v>
      </c>
      <c r="DP12" s="146">
        <v>43040</v>
      </c>
      <c r="DQ12" s="146">
        <v>43040</v>
      </c>
      <c r="DR12" s="146">
        <v>43040</v>
      </c>
      <c r="DS12" s="146">
        <v>43040</v>
      </c>
      <c r="DT12" s="146">
        <v>43040</v>
      </c>
      <c r="DU12" s="146">
        <v>43040</v>
      </c>
      <c r="DV12" s="146">
        <v>43040</v>
      </c>
      <c r="DW12" s="146">
        <v>43040</v>
      </c>
    </row>
    <row r="13" spans="1:127" s="97" customFormat="1" ht="27" customHeight="1" x14ac:dyDescent="0.25">
      <c r="A13" s="1"/>
      <c r="B13" s="29"/>
      <c r="C13" s="1"/>
      <c r="D13" s="1"/>
      <c r="E13" s="28" t="s">
        <v>630</v>
      </c>
      <c r="F13" s="147" t="s">
        <v>473</v>
      </c>
      <c r="G13" s="147"/>
      <c r="H13" s="46" t="s">
        <v>474</v>
      </c>
      <c r="I13" s="46" t="s">
        <v>475</v>
      </c>
      <c r="J13" s="46" t="s">
        <v>476</v>
      </c>
      <c r="K13" s="46" t="s">
        <v>477</v>
      </c>
      <c r="L13" s="46" t="s">
        <v>478</v>
      </c>
      <c r="M13" s="46" t="s">
        <v>479</v>
      </c>
      <c r="N13" s="46" t="s">
        <v>480</v>
      </c>
      <c r="O13" s="46" t="s">
        <v>481</v>
      </c>
      <c r="P13" s="147" t="s">
        <v>482</v>
      </c>
      <c r="Q13" s="147" t="s">
        <v>482</v>
      </c>
      <c r="R13" s="46" t="s">
        <v>483</v>
      </c>
      <c r="S13" s="147" t="s">
        <v>484</v>
      </c>
      <c r="T13" s="147" t="s">
        <v>484</v>
      </c>
      <c r="U13" s="46" t="s">
        <v>485</v>
      </c>
      <c r="V13" s="147" t="s">
        <v>486</v>
      </c>
      <c r="W13" s="147" t="s">
        <v>486</v>
      </c>
      <c r="X13" s="46" t="s">
        <v>487</v>
      </c>
      <c r="Y13" s="46" t="s">
        <v>488</v>
      </c>
      <c r="Z13" s="46" t="s">
        <v>489</v>
      </c>
      <c r="AA13" s="46" t="s">
        <v>490</v>
      </c>
      <c r="AB13" s="147" t="s">
        <v>491</v>
      </c>
      <c r="AC13" s="147" t="s">
        <v>491</v>
      </c>
      <c r="AD13" s="147" t="s">
        <v>492</v>
      </c>
      <c r="AE13" s="147" t="s">
        <v>492</v>
      </c>
      <c r="AF13" s="46" t="s">
        <v>492</v>
      </c>
      <c r="AG13" s="147" t="s">
        <v>493</v>
      </c>
      <c r="AH13" s="147" t="s">
        <v>493</v>
      </c>
      <c r="AI13" s="147" t="s">
        <v>494</v>
      </c>
      <c r="AJ13" s="147" t="s">
        <v>494</v>
      </c>
      <c r="AK13" s="147" t="s">
        <v>495</v>
      </c>
      <c r="AL13" s="147" t="s">
        <v>495</v>
      </c>
      <c r="AM13" s="46" t="s">
        <v>496</v>
      </c>
      <c r="AN13" s="46" t="s">
        <v>497</v>
      </c>
      <c r="AO13" s="46" t="s">
        <v>498</v>
      </c>
      <c r="AP13" s="147" t="s">
        <v>499</v>
      </c>
      <c r="AQ13" s="147" t="s">
        <v>499</v>
      </c>
      <c r="AR13" s="46" t="s">
        <v>500</v>
      </c>
      <c r="AS13" s="147" t="s">
        <v>501</v>
      </c>
      <c r="AT13" s="147" t="s">
        <v>501</v>
      </c>
      <c r="AU13" s="46" t="s">
        <v>502</v>
      </c>
      <c r="AV13" s="46" t="s">
        <v>503</v>
      </c>
      <c r="AW13" s="46" t="s">
        <v>504</v>
      </c>
      <c r="AX13" s="147" t="s">
        <v>505</v>
      </c>
      <c r="AY13" s="147" t="s">
        <v>505</v>
      </c>
      <c r="AZ13" s="46" t="s">
        <v>506</v>
      </c>
      <c r="BA13" s="46" t="s">
        <v>507</v>
      </c>
      <c r="BB13" s="46" t="s">
        <v>508</v>
      </c>
      <c r="BC13" s="46" t="s">
        <v>509</v>
      </c>
      <c r="BD13" s="46" t="s">
        <v>510</v>
      </c>
      <c r="BE13" s="46" t="s">
        <v>511</v>
      </c>
      <c r="BF13" s="46" t="s">
        <v>512</v>
      </c>
      <c r="BG13" s="147" t="s">
        <v>513</v>
      </c>
      <c r="BH13" s="147" t="s">
        <v>513</v>
      </c>
      <c r="BI13" s="46" t="s">
        <v>512</v>
      </c>
      <c r="BJ13" s="46" t="s">
        <v>514</v>
      </c>
      <c r="BK13" s="147" t="s">
        <v>515</v>
      </c>
      <c r="BL13" s="147" t="s">
        <v>515</v>
      </c>
      <c r="BM13" s="46" t="s">
        <v>516</v>
      </c>
      <c r="BN13" s="147" t="s">
        <v>517</v>
      </c>
      <c r="BO13" s="147" t="s">
        <v>517</v>
      </c>
      <c r="BP13" s="46" t="s">
        <v>518</v>
      </c>
      <c r="BQ13" s="46" t="s">
        <v>499</v>
      </c>
      <c r="BR13" s="146" t="s">
        <v>519</v>
      </c>
      <c r="BS13" s="146" t="s">
        <v>519</v>
      </c>
      <c r="BT13" s="146" t="s">
        <v>520</v>
      </c>
      <c r="BU13" s="146" t="s">
        <v>520</v>
      </c>
      <c r="BV13" s="146" t="s">
        <v>521</v>
      </c>
      <c r="BW13" s="146" t="s">
        <v>521</v>
      </c>
      <c r="BX13" s="146" t="s">
        <v>522</v>
      </c>
      <c r="BY13" s="146" t="s">
        <v>522</v>
      </c>
      <c r="BZ13" s="146" t="s">
        <v>515</v>
      </c>
      <c r="CA13" s="146" t="s">
        <v>515</v>
      </c>
      <c r="CB13" s="146" t="s">
        <v>523</v>
      </c>
      <c r="CC13" s="146" t="s">
        <v>523</v>
      </c>
      <c r="CD13" s="146" t="s">
        <v>524</v>
      </c>
      <c r="CE13" s="146" t="s">
        <v>524</v>
      </c>
      <c r="CF13" s="146" t="s">
        <v>525</v>
      </c>
      <c r="CG13" s="146" t="s">
        <v>525</v>
      </c>
      <c r="CH13" s="146" t="s">
        <v>526</v>
      </c>
      <c r="CI13" s="146" t="s">
        <v>526</v>
      </c>
      <c r="CJ13" s="146" t="s">
        <v>527</v>
      </c>
      <c r="CK13" s="146" t="s">
        <v>527</v>
      </c>
      <c r="CL13" s="146" t="s">
        <v>528</v>
      </c>
      <c r="CM13" s="146" t="s">
        <v>528</v>
      </c>
      <c r="CN13" s="146" t="s">
        <v>529</v>
      </c>
      <c r="CO13" s="146" t="s">
        <v>529</v>
      </c>
      <c r="CP13" s="146" t="s">
        <v>530</v>
      </c>
      <c r="CQ13" s="146" t="s">
        <v>530</v>
      </c>
      <c r="CR13" s="146" t="s">
        <v>531</v>
      </c>
      <c r="CS13" s="146" t="s">
        <v>531</v>
      </c>
      <c r="CT13" s="146" t="s">
        <v>532</v>
      </c>
      <c r="CU13" s="146" t="s">
        <v>532</v>
      </c>
      <c r="CV13" s="146" t="s">
        <v>533</v>
      </c>
      <c r="CW13" s="146" t="s">
        <v>533</v>
      </c>
      <c r="CX13" s="146" t="s">
        <v>534</v>
      </c>
      <c r="CY13" s="146" t="s">
        <v>534</v>
      </c>
      <c r="CZ13" s="146" t="s">
        <v>535</v>
      </c>
      <c r="DA13" s="146" t="s">
        <v>535</v>
      </c>
      <c r="DB13" s="146" t="s">
        <v>536</v>
      </c>
      <c r="DC13" s="146" t="s">
        <v>536</v>
      </c>
      <c r="DD13" s="146" t="s">
        <v>537</v>
      </c>
      <c r="DE13" s="146" t="s">
        <v>537</v>
      </c>
      <c r="DF13" s="146" t="s">
        <v>538</v>
      </c>
      <c r="DG13" s="146" t="s">
        <v>538</v>
      </c>
      <c r="DH13" s="146" t="s">
        <v>539</v>
      </c>
      <c r="DI13" s="146" t="s">
        <v>539</v>
      </c>
      <c r="DJ13" s="146" t="s">
        <v>540</v>
      </c>
      <c r="DK13" s="146" t="s">
        <v>540</v>
      </c>
      <c r="DL13" s="146" t="s">
        <v>541</v>
      </c>
      <c r="DM13" s="146" t="s">
        <v>541</v>
      </c>
      <c r="DN13" s="146" t="s">
        <v>542</v>
      </c>
      <c r="DO13" s="146" t="s">
        <v>542</v>
      </c>
      <c r="DP13" s="146" t="s">
        <v>543</v>
      </c>
      <c r="DQ13" s="146" t="s">
        <v>543</v>
      </c>
      <c r="DR13" s="146" t="s">
        <v>532</v>
      </c>
      <c r="DS13" s="146" t="s">
        <v>532</v>
      </c>
      <c r="DT13" s="146" t="s">
        <v>544</v>
      </c>
      <c r="DU13" s="146" t="s">
        <v>544</v>
      </c>
      <c r="DV13" s="146" t="s">
        <v>545</v>
      </c>
      <c r="DW13" s="146" t="s">
        <v>545</v>
      </c>
    </row>
    <row r="14" spans="1:127" s="97" customFormat="1" ht="27" customHeight="1" x14ac:dyDescent="0.25">
      <c r="A14" s="1"/>
      <c r="B14" s="29"/>
      <c r="C14" s="1"/>
      <c r="D14" s="1"/>
      <c r="E14" s="28" t="s">
        <v>472</v>
      </c>
      <c r="F14" s="146">
        <v>43034</v>
      </c>
      <c r="G14" s="146"/>
      <c r="H14" s="135">
        <v>43042</v>
      </c>
      <c r="I14" s="135">
        <v>43039</v>
      </c>
      <c r="J14" s="135">
        <v>43039</v>
      </c>
      <c r="K14" s="135">
        <v>43041</v>
      </c>
      <c r="L14" s="135">
        <v>43041</v>
      </c>
      <c r="M14" s="135">
        <v>43041</v>
      </c>
      <c r="N14" s="135">
        <v>43041</v>
      </c>
      <c r="O14" s="135">
        <v>43041</v>
      </c>
      <c r="P14" s="146">
        <v>43041</v>
      </c>
      <c r="Q14" s="146"/>
      <c r="R14" s="135">
        <v>43041</v>
      </c>
      <c r="S14" s="146">
        <v>43041</v>
      </c>
      <c r="T14" s="146"/>
      <c r="U14" s="135">
        <v>43041</v>
      </c>
      <c r="V14" s="146">
        <v>43041</v>
      </c>
      <c r="W14" s="146"/>
      <c r="X14" s="135">
        <v>43041</v>
      </c>
      <c r="Y14" s="135">
        <v>43041</v>
      </c>
      <c r="Z14" s="135">
        <v>43041</v>
      </c>
      <c r="AA14" s="135">
        <v>43041</v>
      </c>
      <c r="AB14" s="146">
        <v>43041</v>
      </c>
      <c r="AC14" s="146">
        <v>43041</v>
      </c>
      <c r="AD14" s="146">
        <v>43034</v>
      </c>
      <c r="AE14" s="146">
        <v>43034</v>
      </c>
      <c r="AF14" s="135">
        <v>43041</v>
      </c>
      <c r="AG14" s="146">
        <v>43034</v>
      </c>
      <c r="AH14" s="146">
        <v>43034</v>
      </c>
      <c r="AI14" s="146">
        <v>43034</v>
      </c>
      <c r="AJ14" s="146">
        <v>43034</v>
      </c>
      <c r="AK14" s="146">
        <v>43034</v>
      </c>
      <c r="AL14" s="146">
        <v>43034</v>
      </c>
      <c r="AM14" s="135">
        <v>43041</v>
      </c>
      <c r="AN14" s="135">
        <v>43041</v>
      </c>
      <c r="AO14" s="135">
        <v>43041</v>
      </c>
      <c r="AP14" s="146">
        <v>43041</v>
      </c>
      <c r="AQ14" s="146">
        <v>43041</v>
      </c>
      <c r="AR14" s="135">
        <v>43041</v>
      </c>
      <c r="AS14" s="146">
        <v>43041</v>
      </c>
      <c r="AT14" s="146">
        <v>43041</v>
      </c>
      <c r="AU14" s="135">
        <v>43041</v>
      </c>
      <c r="AV14" s="135">
        <v>43041</v>
      </c>
      <c r="AW14" s="135">
        <v>43041</v>
      </c>
      <c r="AX14" s="146">
        <v>43041</v>
      </c>
      <c r="AY14" s="146">
        <v>43041</v>
      </c>
      <c r="AZ14" s="135">
        <v>43041</v>
      </c>
      <c r="BA14" s="135">
        <v>43041</v>
      </c>
      <c r="BB14" s="135">
        <v>43041</v>
      </c>
      <c r="BC14" s="135">
        <v>43041</v>
      </c>
      <c r="BD14" s="135">
        <v>43041</v>
      </c>
      <c r="BE14" s="135">
        <v>43039</v>
      </c>
      <c r="BF14" s="135">
        <v>43039</v>
      </c>
      <c r="BG14" s="146">
        <v>43038</v>
      </c>
      <c r="BH14" s="146">
        <v>43038</v>
      </c>
      <c r="BI14" s="135">
        <v>43039</v>
      </c>
      <c r="BJ14" s="135">
        <v>43039</v>
      </c>
      <c r="BK14" s="146">
        <v>43038</v>
      </c>
      <c r="BL14" s="146">
        <v>43038</v>
      </c>
      <c r="BM14" s="135">
        <v>43039</v>
      </c>
      <c r="BN14" s="146">
        <v>43038</v>
      </c>
      <c r="BO14" s="146">
        <v>43038</v>
      </c>
      <c r="BP14" s="135">
        <v>43039</v>
      </c>
      <c r="BQ14" s="135">
        <v>43041</v>
      </c>
      <c r="BR14" s="146">
        <v>43041</v>
      </c>
      <c r="BS14" s="146">
        <v>43041</v>
      </c>
      <c r="BT14" s="146">
        <v>43041</v>
      </c>
      <c r="BU14" s="146">
        <v>43041</v>
      </c>
      <c r="BV14" s="146">
        <v>43041</v>
      </c>
      <c r="BW14" s="146">
        <v>43041</v>
      </c>
      <c r="BX14" s="146">
        <v>43041</v>
      </c>
      <c r="BY14" s="146">
        <v>43041</v>
      </c>
      <c r="BZ14" s="146">
        <v>43041</v>
      </c>
      <c r="CA14" s="146">
        <v>43041</v>
      </c>
      <c r="CB14" s="146">
        <v>43041</v>
      </c>
      <c r="CC14" s="146">
        <v>43041</v>
      </c>
      <c r="CD14" s="146">
        <v>43041</v>
      </c>
      <c r="CE14" s="146">
        <v>43041</v>
      </c>
      <c r="CF14" s="146">
        <v>43033</v>
      </c>
      <c r="CG14" s="146">
        <v>43033</v>
      </c>
      <c r="CH14" s="146">
        <v>43041</v>
      </c>
      <c r="CI14" s="146">
        <v>43041</v>
      </c>
      <c r="CJ14" s="146">
        <v>43041</v>
      </c>
      <c r="CK14" s="146">
        <v>43041</v>
      </c>
      <c r="CL14" s="146">
        <v>43041</v>
      </c>
      <c r="CM14" s="146">
        <v>43041</v>
      </c>
      <c r="CN14" s="146">
        <v>43041</v>
      </c>
      <c r="CO14" s="146">
        <v>43041</v>
      </c>
      <c r="CP14" s="146">
        <v>43034</v>
      </c>
      <c r="CQ14" s="146">
        <v>43034</v>
      </c>
      <c r="CR14" s="146">
        <v>43034</v>
      </c>
      <c r="CS14" s="146">
        <v>43034</v>
      </c>
      <c r="CT14" s="146">
        <v>43034</v>
      </c>
      <c r="CU14" s="146">
        <v>43034</v>
      </c>
      <c r="CV14" s="146">
        <v>43034</v>
      </c>
      <c r="CW14" s="146">
        <v>43034</v>
      </c>
      <c r="CX14" s="146">
        <v>43034</v>
      </c>
      <c r="CY14" s="146">
        <v>43034</v>
      </c>
      <c r="CZ14" s="146">
        <v>43034</v>
      </c>
      <c r="DA14" s="146">
        <v>43034</v>
      </c>
      <c r="DB14" s="146">
        <v>43040</v>
      </c>
      <c r="DC14" s="146">
        <v>43040</v>
      </c>
      <c r="DD14" s="146">
        <v>43040</v>
      </c>
      <c r="DE14" s="146">
        <v>43040</v>
      </c>
      <c r="DF14" s="146">
        <v>43040</v>
      </c>
      <c r="DG14" s="146">
        <v>43040</v>
      </c>
      <c r="DH14" s="146">
        <v>43040</v>
      </c>
      <c r="DI14" s="146">
        <v>43040</v>
      </c>
      <c r="DJ14" s="146">
        <v>43040</v>
      </c>
      <c r="DK14" s="146">
        <v>43040</v>
      </c>
      <c r="DL14" s="146">
        <v>43040</v>
      </c>
      <c r="DM14" s="146">
        <v>43040</v>
      </c>
      <c r="DN14" s="146">
        <v>43040</v>
      </c>
      <c r="DO14" s="146">
        <v>43040</v>
      </c>
      <c r="DP14" s="146">
        <v>43040</v>
      </c>
      <c r="DQ14" s="146">
        <v>43040</v>
      </c>
      <c r="DR14" s="146">
        <v>43040</v>
      </c>
      <c r="DS14" s="146">
        <v>43040</v>
      </c>
      <c r="DT14" s="146">
        <v>43040</v>
      </c>
      <c r="DU14" s="146">
        <v>43040</v>
      </c>
      <c r="DV14" s="146">
        <v>43040</v>
      </c>
      <c r="DW14" s="146">
        <v>43040</v>
      </c>
    </row>
    <row r="15" spans="1:127" s="97" customFormat="1" ht="27" customHeight="1" x14ac:dyDescent="0.25">
      <c r="A15" s="1"/>
      <c r="B15" s="29"/>
      <c r="C15" s="1"/>
      <c r="D15" s="1"/>
      <c r="E15" s="28" t="s">
        <v>629</v>
      </c>
      <c r="F15" s="147" t="s">
        <v>546</v>
      </c>
      <c r="G15" s="147" t="s">
        <v>546</v>
      </c>
      <c r="H15" s="46" t="s">
        <v>547</v>
      </c>
      <c r="I15" s="46" t="s">
        <v>475</v>
      </c>
      <c r="J15" s="46" t="s">
        <v>548</v>
      </c>
      <c r="K15" s="46" t="s">
        <v>549</v>
      </c>
      <c r="L15" s="46" t="s">
        <v>550</v>
      </c>
      <c r="M15" s="46" t="s">
        <v>551</v>
      </c>
      <c r="N15" s="46" t="s">
        <v>552</v>
      </c>
      <c r="O15" s="46" t="s">
        <v>553</v>
      </c>
      <c r="P15" s="147" t="s">
        <v>554</v>
      </c>
      <c r="Q15" s="147" t="s">
        <v>554</v>
      </c>
      <c r="R15" s="46" t="s">
        <v>555</v>
      </c>
      <c r="S15" s="147" t="s">
        <v>556</v>
      </c>
      <c r="T15" s="147" t="s">
        <v>556</v>
      </c>
      <c r="U15" s="46" t="s">
        <v>557</v>
      </c>
      <c r="V15" s="147" t="s">
        <v>558</v>
      </c>
      <c r="W15" s="147" t="s">
        <v>558</v>
      </c>
      <c r="X15" s="46" t="s">
        <v>559</v>
      </c>
      <c r="Y15" s="46" t="s">
        <v>560</v>
      </c>
      <c r="Z15" s="46" t="s">
        <v>561</v>
      </c>
      <c r="AA15" s="46" t="s">
        <v>562</v>
      </c>
      <c r="AB15" s="147" t="s">
        <v>563</v>
      </c>
      <c r="AC15" s="147" t="s">
        <v>563</v>
      </c>
      <c r="AD15" s="147" t="s">
        <v>564</v>
      </c>
      <c r="AE15" s="147" t="s">
        <v>564</v>
      </c>
      <c r="AF15" s="46" t="s">
        <v>565</v>
      </c>
      <c r="AG15" s="147" t="s">
        <v>566</v>
      </c>
      <c r="AH15" s="147" t="s">
        <v>566</v>
      </c>
      <c r="AI15" s="147" t="s">
        <v>567</v>
      </c>
      <c r="AJ15" s="147" t="s">
        <v>567</v>
      </c>
      <c r="AK15" s="147" t="s">
        <v>568</v>
      </c>
      <c r="AL15" s="147" t="s">
        <v>568</v>
      </c>
      <c r="AM15" s="46" t="s">
        <v>569</v>
      </c>
      <c r="AN15" s="46" t="s">
        <v>516</v>
      </c>
      <c r="AO15" s="46" t="s">
        <v>570</v>
      </c>
      <c r="AP15" s="147" t="s">
        <v>571</v>
      </c>
      <c r="AQ15" s="147" t="s">
        <v>571</v>
      </c>
      <c r="AR15" s="46" t="s">
        <v>572</v>
      </c>
      <c r="AS15" s="147" t="s">
        <v>573</v>
      </c>
      <c r="AT15" s="147" t="s">
        <v>573</v>
      </c>
      <c r="AU15" s="46" t="s">
        <v>574</v>
      </c>
      <c r="AV15" s="46" t="s">
        <v>575</v>
      </c>
      <c r="AW15" s="46" t="s">
        <v>576</v>
      </c>
      <c r="AX15" s="147" t="s">
        <v>577</v>
      </c>
      <c r="AY15" s="147" t="s">
        <v>577</v>
      </c>
      <c r="AZ15" s="46" t="s">
        <v>578</v>
      </c>
      <c r="BA15" s="46" t="s">
        <v>579</v>
      </c>
      <c r="BB15" s="46" t="s">
        <v>580</v>
      </c>
      <c r="BC15" s="46" t="s">
        <v>581</v>
      </c>
      <c r="BD15" s="46" t="s">
        <v>582</v>
      </c>
      <c r="BE15" s="46" t="s">
        <v>547</v>
      </c>
      <c r="BF15" s="46" t="s">
        <v>557</v>
      </c>
      <c r="BG15" s="147" t="s">
        <v>583</v>
      </c>
      <c r="BH15" s="147" t="s">
        <v>583</v>
      </c>
      <c r="BI15" s="46" t="s">
        <v>584</v>
      </c>
      <c r="BJ15" s="46" t="s">
        <v>569</v>
      </c>
      <c r="BK15" s="147" t="s">
        <v>585</v>
      </c>
      <c r="BL15" s="147" t="s">
        <v>585</v>
      </c>
      <c r="BM15" s="46" t="s">
        <v>586</v>
      </c>
      <c r="BN15" s="147" t="s">
        <v>587</v>
      </c>
      <c r="BO15" s="147" t="s">
        <v>587</v>
      </c>
      <c r="BP15" s="46" t="s">
        <v>518</v>
      </c>
      <c r="BQ15" s="46" t="s">
        <v>588</v>
      </c>
      <c r="BR15" s="146" t="s">
        <v>589</v>
      </c>
      <c r="BS15" s="146" t="s">
        <v>589</v>
      </c>
      <c r="BT15" s="146" t="s">
        <v>586</v>
      </c>
      <c r="BU15" s="146" t="s">
        <v>586</v>
      </c>
      <c r="BV15" s="146" t="s">
        <v>590</v>
      </c>
      <c r="BW15" s="146" t="s">
        <v>590</v>
      </c>
      <c r="BX15" s="146" t="s">
        <v>591</v>
      </c>
      <c r="BY15" s="146" t="s">
        <v>591</v>
      </c>
      <c r="BZ15" s="146" t="s">
        <v>592</v>
      </c>
      <c r="CA15" s="146" t="s">
        <v>592</v>
      </c>
      <c r="CB15" s="146" t="s">
        <v>593</v>
      </c>
      <c r="CC15" s="146" t="s">
        <v>593</v>
      </c>
      <c r="CD15" s="146" t="s">
        <v>594</v>
      </c>
      <c r="CE15" s="146" t="s">
        <v>594</v>
      </c>
      <c r="CF15" s="146" t="s">
        <v>595</v>
      </c>
      <c r="CG15" s="146" t="s">
        <v>595</v>
      </c>
      <c r="CH15" s="146" t="s">
        <v>596</v>
      </c>
      <c r="CI15" s="146" t="s">
        <v>596</v>
      </c>
      <c r="CJ15" s="146" t="s">
        <v>597</v>
      </c>
      <c r="CK15" s="146" t="s">
        <v>597</v>
      </c>
      <c r="CL15" s="146" t="s">
        <v>598</v>
      </c>
      <c r="CM15" s="146" t="s">
        <v>598</v>
      </c>
      <c r="CN15" s="146" t="s">
        <v>599</v>
      </c>
      <c r="CO15" s="146" t="s">
        <v>599</v>
      </c>
      <c r="CP15" s="146" t="s">
        <v>600</v>
      </c>
      <c r="CQ15" s="146" t="s">
        <v>600</v>
      </c>
      <c r="CR15" s="146" t="s">
        <v>601</v>
      </c>
      <c r="CS15" s="146" t="s">
        <v>601</v>
      </c>
      <c r="CT15" s="146" t="s">
        <v>602</v>
      </c>
      <c r="CU15" s="146" t="s">
        <v>602</v>
      </c>
      <c r="CV15" s="146" t="s">
        <v>603</v>
      </c>
      <c r="CW15" s="146" t="s">
        <v>603</v>
      </c>
      <c r="CX15" s="146" t="s">
        <v>540</v>
      </c>
      <c r="CY15" s="146" t="s">
        <v>540</v>
      </c>
      <c r="CZ15" s="146" t="s">
        <v>604</v>
      </c>
      <c r="DA15" s="146" t="s">
        <v>604</v>
      </c>
      <c r="DB15" s="146" t="s">
        <v>605</v>
      </c>
      <c r="DC15" s="146" t="s">
        <v>605</v>
      </c>
      <c r="DD15" s="146" t="s">
        <v>606</v>
      </c>
      <c r="DE15" s="146" t="s">
        <v>606</v>
      </c>
      <c r="DF15" s="146" t="s">
        <v>607</v>
      </c>
      <c r="DG15" s="146" t="s">
        <v>607</v>
      </c>
      <c r="DH15" s="146" t="s">
        <v>608</v>
      </c>
      <c r="DI15" s="146" t="s">
        <v>608</v>
      </c>
      <c r="DJ15" s="146" t="s">
        <v>609</v>
      </c>
      <c r="DK15" s="146" t="s">
        <v>609</v>
      </c>
      <c r="DL15" s="146" t="s">
        <v>610</v>
      </c>
      <c r="DM15" s="146" t="s">
        <v>610</v>
      </c>
      <c r="DN15" s="146" t="s">
        <v>611</v>
      </c>
      <c r="DO15" s="146" t="s">
        <v>611</v>
      </c>
      <c r="DP15" s="146" t="s">
        <v>612</v>
      </c>
      <c r="DQ15" s="146" t="s">
        <v>612</v>
      </c>
      <c r="DR15" s="146" t="s">
        <v>613</v>
      </c>
      <c r="DS15" s="146" t="s">
        <v>613</v>
      </c>
      <c r="DT15" s="146" t="s">
        <v>614</v>
      </c>
      <c r="DU15" s="146" t="s">
        <v>614</v>
      </c>
      <c r="DV15" s="146" t="s">
        <v>615</v>
      </c>
      <c r="DW15" s="146" t="s">
        <v>615</v>
      </c>
    </row>
    <row r="16" spans="1:127" s="97" customFormat="1" ht="27" customHeight="1" x14ac:dyDescent="0.25">
      <c r="A16" s="1"/>
      <c r="B16" s="29"/>
      <c r="C16" s="1"/>
      <c r="D16" s="1"/>
      <c r="E16" s="28" t="s">
        <v>469</v>
      </c>
      <c r="F16" s="147">
        <v>571</v>
      </c>
      <c r="G16" s="147"/>
      <c r="H16" s="46">
        <v>10125</v>
      </c>
      <c r="I16" s="46">
        <v>10080</v>
      </c>
      <c r="J16" s="46">
        <v>10147</v>
      </c>
      <c r="K16" s="46">
        <v>10229</v>
      </c>
      <c r="L16" s="46">
        <v>10555</v>
      </c>
      <c r="M16" s="46">
        <v>10638</v>
      </c>
      <c r="N16" s="46">
        <v>10620</v>
      </c>
      <c r="O16" s="46">
        <v>10616</v>
      </c>
      <c r="P16" s="147">
        <v>490</v>
      </c>
      <c r="Q16" s="147">
        <v>490</v>
      </c>
      <c r="R16" s="46">
        <v>10587</v>
      </c>
      <c r="S16" s="147">
        <v>490</v>
      </c>
      <c r="T16" s="147">
        <v>490</v>
      </c>
      <c r="U16" s="46">
        <v>10584</v>
      </c>
      <c r="V16" s="147">
        <v>490</v>
      </c>
      <c r="W16" s="147">
        <v>490</v>
      </c>
      <c r="X16" s="46">
        <v>10587</v>
      </c>
      <c r="Y16" s="46">
        <v>10580</v>
      </c>
      <c r="Z16" s="46">
        <v>10184</v>
      </c>
      <c r="AA16" s="46">
        <v>10232</v>
      </c>
      <c r="AB16" s="147">
        <v>490</v>
      </c>
      <c r="AC16" s="147">
        <v>490</v>
      </c>
      <c r="AD16" s="147">
        <v>565</v>
      </c>
      <c r="AE16" s="147">
        <v>565</v>
      </c>
      <c r="AF16" s="46">
        <v>11160</v>
      </c>
      <c r="AG16" s="147">
        <v>564</v>
      </c>
      <c r="AH16" s="147">
        <v>564</v>
      </c>
      <c r="AI16" s="147">
        <v>568</v>
      </c>
      <c r="AJ16" s="147">
        <v>568</v>
      </c>
      <c r="AK16" s="147">
        <v>568</v>
      </c>
      <c r="AL16" s="147">
        <v>568</v>
      </c>
      <c r="AM16" s="46">
        <v>10185</v>
      </c>
      <c r="AN16" s="46">
        <v>10186</v>
      </c>
      <c r="AO16" s="46">
        <v>10184</v>
      </c>
      <c r="AP16" s="147">
        <v>490</v>
      </c>
      <c r="AQ16" s="147">
        <v>490</v>
      </c>
      <c r="AR16" s="46">
        <v>10590</v>
      </c>
      <c r="AS16" s="147">
        <v>490</v>
      </c>
      <c r="AT16" s="147">
        <v>490</v>
      </c>
      <c r="AU16" s="46">
        <v>10586</v>
      </c>
      <c r="AV16" s="46">
        <v>10582</v>
      </c>
      <c r="AW16" s="46">
        <v>10584</v>
      </c>
      <c r="AX16" s="147">
        <v>490</v>
      </c>
      <c r="AY16" s="147">
        <v>490</v>
      </c>
      <c r="AZ16" s="46">
        <v>10587</v>
      </c>
      <c r="BA16" s="46">
        <v>10591</v>
      </c>
      <c r="BB16" s="46">
        <v>10237</v>
      </c>
      <c r="BC16" s="46">
        <v>10234</v>
      </c>
      <c r="BD16" s="46">
        <v>10234</v>
      </c>
      <c r="BE16" s="46">
        <v>10106</v>
      </c>
      <c r="BF16" s="46">
        <v>10113</v>
      </c>
      <c r="BG16" s="147">
        <v>487</v>
      </c>
      <c r="BH16" s="147">
        <v>487</v>
      </c>
      <c r="BI16" s="46">
        <v>10109</v>
      </c>
      <c r="BJ16" s="46">
        <v>10143</v>
      </c>
      <c r="BK16" s="147">
        <v>487</v>
      </c>
      <c r="BL16" s="147">
        <v>487</v>
      </c>
      <c r="BM16" s="46">
        <v>10098</v>
      </c>
      <c r="BN16" s="147">
        <v>486</v>
      </c>
      <c r="BO16" s="147">
        <v>486</v>
      </c>
      <c r="BP16" s="46">
        <v>10080</v>
      </c>
      <c r="BQ16" s="46">
        <v>10635</v>
      </c>
      <c r="BR16" s="147">
        <v>66</v>
      </c>
      <c r="BS16" s="147">
        <v>66</v>
      </c>
      <c r="BT16" s="147">
        <v>80</v>
      </c>
      <c r="BU16" s="147">
        <v>80</v>
      </c>
      <c r="BV16" s="147">
        <v>80</v>
      </c>
      <c r="BW16" s="147">
        <v>80</v>
      </c>
      <c r="BX16" s="147">
        <v>62</v>
      </c>
      <c r="BY16" s="147">
        <v>62</v>
      </c>
      <c r="BZ16" s="147">
        <v>62</v>
      </c>
      <c r="CA16" s="147">
        <v>62</v>
      </c>
      <c r="CB16" s="147">
        <v>80</v>
      </c>
      <c r="CC16" s="147">
        <v>80</v>
      </c>
      <c r="CD16" s="147">
        <v>62</v>
      </c>
      <c r="CE16" s="147">
        <v>62</v>
      </c>
      <c r="CF16" s="147">
        <v>60</v>
      </c>
      <c r="CG16" s="147">
        <v>60</v>
      </c>
      <c r="CH16" s="147">
        <v>62</v>
      </c>
      <c r="CI16" s="147">
        <v>62</v>
      </c>
      <c r="CJ16" s="147">
        <v>62</v>
      </c>
      <c r="CK16" s="147">
        <v>62</v>
      </c>
      <c r="CL16" s="147">
        <v>62</v>
      </c>
      <c r="CM16" s="147">
        <v>62</v>
      </c>
      <c r="CN16" s="147">
        <v>62</v>
      </c>
      <c r="CO16" s="147">
        <v>62</v>
      </c>
      <c r="CP16" s="147">
        <v>60</v>
      </c>
      <c r="CQ16" s="147">
        <v>60</v>
      </c>
      <c r="CR16" s="147">
        <v>83</v>
      </c>
      <c r="CS16" s="147">
        <v>83</v>
      </c>
      <c r="CT16" s="147">
        <v>80</v>
      </c>
      <c r="CU16" s="147">
        <v>80</v>
      </c>
      <c r="CV16" s="147">
        <v>70</v>
      </c>
      <c r="CW16" s="147">
        <v>70</v>
      </c>
      <c r="CX16" s="147">
        <v>80</v>
      </c>
      <c r="CY16" s="147">
        <v>80</v>
      </c>
      <c r="CZ16" s="147">
        <v>60</v>
      </c>
      <c r="DA16" s="147">
        <v>60</v>
      </c>
      <c r="DB16" s="147">
        <v>66</v>
      </c>
      <c r="DC16" s="147">
        <v>66</v>
      </c>
      <c r="DD16" s="147">
        <v>65</v>
      </c>
      <c r="DE16" s="147">
        <v>65</v>
      </c>
      <c r="DF16" s="147">
        <v>66</v>
      </c>
      <c r="DG16" s="147">
        <v>66</v>
      </c>
      <c r="DH16" s="147">
        <v>65</v>
      </c>
      <c r="DI16" s="147">
        <v>65</v>
      </c>
      <c r="DJ16" s="147">
        <v>65</v>
      </c>
      <c r="DK16" s="147">
        <v>65</v>
      </c>
      <c r="DL16" s="147">
        <v>65</v>
      </c>
      <c r="DM16" s="147">
        <v>65</v>
      </c>
      <c r="DN16" s="147">
        <v>66</v>
      </c>
      <c r="DO16" s="147">
        <v>66</v>
      </c>
      <c r="DP16" s="147">
        <v>66</v>
      </c>
      <c r="DQ16" s="147">
        <v>66</v>
      </c>
      <c r="DR16" s="147">
        <v>66</v>
      </c>
      <c r="DS16" s="147">
        <v>66</v>
      </c>
      <c r="DT16" s="147">
        <v>65</v>
      </c>
      <c r="DU16" s="147">
        <v>65</v>
      </c>
      <c r="DV16" s="147">
        <v>66</v>
      </c>
      <c r="DW16" s="147"/>
    </row>
    <row r="17" spans="1:139" s="97" customFormat="1" ht="27" customHeight="1" x14ac:dyDescent="0.25">
      <c r="A17" s="1"/>
      <c r="B17" s="29"/>
      <c r="C17" s="1"/>
      <c r="D17" s="1"/>
      <c r="E17" s="28" t="s">
        <v>638</v>
      </c>
      <c r="F17" s="139" t="s">
        <v>616</v>
      </c>
      <c r="G17" s="139"/>
      <c r="H17" s="128" t="s">
        <v>616</v>
      </c>
      <c r="I17" s="128" t="s">
        <v>616</v>
      </c>
      <c r="J17" s="128" t="s">
        <v>616</v>
      </c>
      <c r="K17" s="128" t="s">
        <v>616</v>
      </c>
      <c r="L17" s="128" t="s">
        <v>616</v>
      </c>
      <c r="M17" s="128" t="s">
        <v>616</v>
      </c>
      <c r="N17" s="128" t="s">
        <v>616</v>
      </c>
      <c r="O17" s="128" t="s">
        <v>616</v>
      </c>
      <c r="P17" s="139" t="s">
        <v>616</v>
      </c>
      <c r="Q17" s="139"/>
      <c r="R17" s="128" t="s">
        <v>616</v>
      </c>
      <c r="S17" s="139" t="s">
        <v>616</v>
      </c>
      <c r="T17" s="139"/>
      <c r="U17" s="128" t="s">
        <v>616</v>
      </c>
      <c r="V17" s="139" t="s">
        <v>616</v>
      </c>
      <c r="W17" s="139"/>
      <c r="X17" s="128" t="s">
        <v>616</v>
      </c>
      <c r="Y17" s="128" t="s">
        <v>616</v>
      </c>
      <c r="Z17" s="128" t="s">
        <v>616</v>
      </c>
      <c r="AA17" s="128" t="s">
        <v>616</v>
      </c>
      <c r="AB17" s="139" t="s">
        <v>616</v>
      </c>
      <c r="AC17" s="139"/>
      <c r="AD17" s="139" t="s">
        <v>627</v>
      </c>
      <c r="AE17" s="139"/>
      <c r="AF17" s="128" t="s">
        <v>616</v>
      </c>
      <c r="AG17" s="139" t="s">
        <v>626</v>
      </c>
      <c r="AH17" s="139"/>
      <c r="AI17" s="139" t="s">
        <v>628</v>
      </c>
      <c r="AJ17" s="139"/>
      <c r="AK17" s="139" t="s">
        <v>625</v>
      </c>
      <c r="AL17" s="139"/>
      <c r="AM17" s="128" t="s">
        <v>616</v>
      </c>
      <c r="AN17" s="128" t="s">
        <v>616</v>
      </c>
      <c r="AO17" s="128" t="s">
        <v>616</v>
      </c>
      <c r="AP17" s="139" t="s">
        <v>616</v>
      </c>
      <c r="AQ17" s="139"/>
      <c r="AR17" s="128" t="s">
        <v>616</v>
      </c>
      <c r="AS17" s="139" t="s">
        <v>616</v>
      </c>
      <c r="AT17" s="139"/>
      <c r="AU17" s="128" t="s">
        <v>616</v>
      </c>
      <c r="AV17" s="128" t="s">
        <v>616</v>
      </c>
      <c r="AW17" s="128" t="s">
        <v>616</v>
      </c>
      <c r="AX17" s="139" t="s">
        <v>616</v>
      </c>
      <c r="AY17" s="139"/>
      <c r="AZ17" s="128" t="s">
        <v>616</v>
      </c>
      <c r="BA17" s="128" t="s">
        <v>616</v>
      </c>
      <c r="BB17" s="128" t="s">
        <v>616</v>
      </c>
      <c r="BC17" s="128" t="s">
        <v>616</v>
      </c>
      <c r="BD17" s="128" t="s">
        <v>616</v>
      </c>
      <c r="BE17" s="128" t="s">
        <v>616</v>
      </c>
      <c r="BF17" s="128" t="s">
        <v>616</v>
      </c>
      <c r="BG17" s="139" t="s">
        <v>616</v>
      </c>
      <c r="BH17" s="139"/>
      <c r="BI17" s="128" t="s">
        <v>616</v>
      </c>
      <c r="BJ17" s="128" t="s">
        <v>616</v>
      </c>
      <c r="BK17" s="139" t="s">
        <v>616</v>
      </c>
      <c r="BL17" s="139"/>
      <c r="BM17" s="128" t="s">
        <v>616</v>
      </c>
      <c r="BN17" s="139" t="s">
        <v>616</v>
      </c>
      <c r="BO17" s="139"/>
      <c r="BP17" s="128" t="s">
        <v>616</v>
      </c>
      <c r="BQ17" s="128" t="s">
        <v>616</v>
      </c>
      <c r="BR17" s="139" t="s">
        <v>621</v>
      </c>
      <c r="BS17" s="139"/>
      <c r="BT17" s="139" t="s">
        <v>616</v>
      </c>
      <c r="BU17" s="139"/>
      <c r="BV17" s="139" t="s">
        <v>622</v>
      </c>
      <c r="BW17" s="139"/>
      <c r="BX17" s="139" t="s">
        <v>623</v>
      </c>
      <c r="BY17" s="139"/>
      <c r="BZ17" s="139" t="s">
        <v>624</v>
      </c>
      <c r="CA17" s="139"/>
      <c r="CB17" s="139" t="s">
        <v>616</v>
      </c>
      <c r="CC17" s="139"/>
      <c r="CD17" s="139" t="s">
        <v>625</v>
      </c>
      <c r="CE17" s="139"/>
      <c r="CF17" s="139" t="s">
        <v>616</v>
      </c>
      <c r="CG17" s="139"/>
      <c r="CH17" s="139" t="s">
        <v>616</v>
      </c>
      <c r="CI17" s="139"/>
      <c r="CJ17" s="139" t="s">
        <v>616</v>
      </c>
      <c r="CK17" s="139"/>
      <c r="CL17" s="139" t="s">
        <v>616</v>
      </c>
      <c r="CM17" s="139"/>
      <c r="CN17" s="139" t="s">
        <v>616</v>
      </c>
      <c r="CO17" s="139"/>
      <c r="CP17" s="139" t="s">
        <v>616</v>
      </c>
      <c r="CQ17" s="139"/>
      <c r="CR17" s="139" t="s">
        <v>616</v>
      </c>
      <c r="CS17" s="139"/>
      <c r="CT17" s="139" t="s">
        <v>616</v>
      </c>
      <c r="CU17" s="139"/>
      <c r="CV17" s="139" t="s">
        <v>616</v>
      </c>
      <c r="CW17" s="139"/>
      <c r="CX17" s="139" t="s">
        <v>616</v>
      </c>
      <c r="CY17" s="139"/>
      <c r="CZ17" s="139" t="s">
        <v>616</v>
      </c>
      <c r="DA17" s="139"/>
      <c r="DB17" s="139" t="s">
        <v>616</v>
      </c>
      <c r="DC17" s="139"/>
      <c r="DD17" s="139" t="s">
        <v>616</v>
      </c>
      <c r="DE17" s="139"/>
      <c r="DF17" s="139" t="s">
        <v>617</v>
      </c>
      <c r="DG17" s="139"/>
      <c r="DH17" s="139" t="s">
        <v>616</v>
      </c>
      <c r="DI17" s="139"/>
      <c r="DJ17" s="139" t="s">
        <v>616</v>
      </c>
      <c r="DK17" s="139"/>
      <c r="DL17" s="139" t="s">
        <v>616</v>
      </c>
      <c r="DM17" s="139"/>
      <c r="DN17" s="139" t="s">
        <v>618</v>
      </c>
      <c r="DO17" s="139"/>
      <c r="DP17" s="139" t="s">
        <v>619</v>
      </c>
      <c r="DQ17" s="139"/>
      <c r="DR17" s="139" t="s">
        <v>616</v>
      </c>
      <c r="DS17" s="139"/>
      <c r="DT17" s="139" t="s">
        <v>616</v>
      </c>
      <c r="DU17" s="139"/>
      <c r="DV17" s="139" t="s">
        <v>620</v>
      </c>
      <c r="DW17" s="139"/>
    </row>
    <row r="18" spans="1:139" s="97" customFormat="1" ht="27" customHeight="1" x14ac:dyDescent="0.25">
      <c r="A18" s="1"/>
      <c r="B18" s="29"/>
      <c r="C18" s="1"/>
      <c r="D18" s="1"/>
      <c r="E18" s="127" t="s">
        <v>639</v>
      </c>
      <c r="F18" s="139">
        <v>12.4</v>
      </c>
      <c r="G18" s="139"/>
      <c r="H18" s="128">
        <v>17.899999999999999</v>
      </c>
      <c r="I18" s="128">
        <v>14.5</v>
      </c>
      <c r="J18" s="128">
        <v>14.5</v>
      </c>
      <c r="K18" s="128">
        <v>15.6</v>
      </c>
      <c r="L18" s="128">
        <v>14.7</v>
      </c>
      <c r="M18" s="128">
        <v>17.3</v>
      </c>
      <c r="N18" s="128">
        <v>15.6</v>
      </c>
      <c r="O18" s="128">
        <v>15.4</v>
      </c>
      <c r="P18" s="139">
        <v>15.4</v>
      </c>
      <c r="Q18" s="139"/>
      <c r="R18" s="128">
        <v>20.9</v>
      </c>
      <c r="S18" s="139">
        <v>20.9</v>
      </c>
      <c r="T18" s="139"/>
      <c r="U18" s="128">
        <v>19.5</v>
      </c>
      <c r="V18" s="139">
        <v>19.5</v>
      </c>
      <c r="W18" s="139"/>
      <c r="X18" s="128">
        <v>21</v>
      </c>
      <c r="Y18" s="128">
        <v>16.7</v>
      </c>
      <c r="Z18" s="128">
        <v>18.600000000000001</v>
      </c>
      <c r="AA18" s="130">
        <v>17</v>
      </c>
      <c r="AB18" s="145">
        <v>17</v>
      </c>
      <c r="AC18" s="145"/>
      <c r="AD18" s="139">
        <v>18.8</v>
      </c>
      <c r="AE18" s="139"/>
      <c r="AF18" s="128">
        <v>19.100000000000001</v>
      </c>
      <c r="AG18" s="139">
        <v>18.8</v>
      </c>
      <c r="AH18" s="139"/>
      <c r="AI18" s="139">
        <v>18.8</v>
      </c>
      <c r="AJ18" s="139"/>
      <c r="AK18" s="139">
        <v>18.8</v>
      </c>
      <c r="AL18" s="139"/>
      <c r="AM18" s="128">
        <v>17.899999999999999</v>
      </c>
      <c r="AN18" s="128">
        <v>18.2</v>
      </c>
      <c r="AO18" s="128">
        <v>18.600000000000001</v>
      </c>
      <c r="AP18" s="139">
        <v>18.600000000000001</v>
      </c>
      <c r="AQ18" s="139"/>
      <c r="AR18" s="128">
        <v>19.899999999999999</v>
      </c>
      <c r="AS18" s="139">
        <v>19.899999999999999</v>
      </c>
      <c r="AT18" s="139"/>
      <c r="AU18" s="128">
        <v>17.3</v>
      </c>
      <c r="AV18" s="128">
        <v>18.7</v>
      </c>
      <c r="AW18" s="128">
        <v>21.8</v>
      </c>
      <c r="AX18" s="139">
        <v>21.8</v>
      </c>
      <c r="AY18" s="139"/>
      <c r="AZ18" s="128">
        <v>16.100000000000001</v>
      </c>
      <c r="BA18" s="128">
        <v>16.8</v>
      </c>
      <c r="BB18" s="128">
        <v>15.6</v>
      </c>
      <c r="BC18" s="128">
        <v>15.6</v>
      </c>
      <c r="BD18" s="128">
        <v>15.6</v>
      </c>
      <c r="BE18" s="128">
        <v>24.8</v>
      </c>
      <c r="BF18" s="128">
        <v>23.5</v>
      </c>
      <c r="BG18" s="139">
        <v>23.5</v>
      </c>
      <c r="BH18" s="139">
        <v>23.5</v>
      </c>
      <c r="BI18" s="128">
        <v>22.8</v>
      </c>
      <c r="BJ18" s="128">
        <v>25</v>
      </c>
      <c r="BK18" s="139">
        <v>25</v>
      </c>
      <c r="BL18" s="139">
        <v>25</v>
      </c>
      <c r="BM18" s="128">
        <v>25</v>
      </c>
      <c r="BN18" s="139">
        <v>25</v>
      </c>
      <c r="BO18" s="139">
        <v>25</v>
      </c>
      <c r="BP18" s="128">
        <v>25.4</v>
      </c>
      <c r="BQ18" s="128"/>
      <c r="BR18" s="139" t="s">
        <v>10</v>
      </c>
      <c r="BS18" s="139"/>
      <c r="BT18" s="139" t="s">
        <v>10</v>
      </c>
      <c r="BU18" s="139"/>
      <c r="BV18" s="139" t="s">
        <v>10</v>
      </c>
      <c r="BW18" s="139"/>
      <c r="BX18" s="139" t="s">
        <v>10</v>
      </c>
      <c r="BY18" s="139"/>
      <c r="BZ18" s="139" t="s">
        <v>10</v>
      </c>
      <c r="CA18" s="139"/>
      <c r="CB18" s="139" t="s">
        <v>10</v>
      </c>
      <c r="CC18" s="139"/>
      <c r="CD18" s="139" t="s">
        <v>10</v>
      </c>
      <c r="CE18" s="139"/>
      <c r="CF18" s="139" t="s">
        <v>10</v>
      </c>
      <c r="CG18" s="139"/>
      <c r="CH18" s="139" t="s">
        <v>10</v>
      </c>
      <c r="CI18" s="139"/>
      <c r="CJ18" s="139" t="s">
        <v>10</v>
      </c>
      <c r="CK18" s="139"/>
      <c r="CL18" s="139" t="s">
        <v>10</v>
      </c>
      <c r="CM18" s="139"/>
      <c r="CN18" s="139" t="s">
        <v>10</v>
      </c>
      <c r="CO18" s="139"/>
      <c r="CP18" s="139" t="s">
        <v>10</v>
      </c>
      <c r="CQ18" s="139"/>
      <c r="CR18" s="139" t="s">
        <v>10</v>
      </c>
      <c r="CS18" s="139"/>
      <c r="CT18" s="139" t="s">
        <v>10</v>
      </c>
      <c r="CU18" s="139"/>
      <c r="CV18" s="139" t="s">
        <v>10</v>
      </c>
      <c r="CW18" s="139"/>
      <c r="CX18" s="139" t="s">
        <v>10</v>
      </c>
      <c r="CY18" s="139"/>
      <c r="CZ18" s="139" t="s">
        <v>10</v>
      </c>
      <c r="DA18" s="139"/>
      <c r="DB18" s="139">
        <v>17.7</v>
      </c>
      <c r="DC18" s="139"/>
      <c r="DD18" s="139">
        <v>15.9</v>
      </c>
      <c r="DE18" s="139"/>
      <c r="DF18" s="139">
        <v>17</v>
      </c>
      <c r="DG18" s="139"/>
      <c r="DH18" s="139">
        <v>14.8</v>
      </c>
      <c r="DI18" s="139"/>
      <c r="DJ18" s="139">
        <v>14.7</v>
      </c>
      <c r="DK18" s="139"/>
      <c r="DL18" s="139">
        <v>15.8</v>
      </c>
      <c r="DM18" s="139"/>
      <c r="DN18" s="139">
        <v>17.399999999999999</v>
      </c>
      <c r="DO18" s="139"/>
      <c r="DP18" s="139">
        <v>18.399999999999999</v>
      </c>
      <c r="DQ18" s="139"/>
      <c r="DR18" s="139">
        <v>16.100000000000001</v>
      </c>
      <c r="DS18" s="139"/>
      <c r="DT18" s="139">
        <v>16.600000000000001</v>
      </c>
      <c r="DU18" s="139"/>
      <c r="DV18" s="139">
        <v>16.7</v>
      </c>
      <c r="DW18" s="139"/>
    </row>
    <row r="19" spans="1:139" s="97" customFormat="1" ht="27" customHeight="1" x14ac:dyDescent="0.25">
      <c r="A19" s="1"/>
      <c r="B19" s="29"/>
      <c r="C19" s="1"/>
      <c r="D19" s="1"/>
      <c r="E19" s="28" t="s">
        <v>640</v>
      </c>
      <c r="F19" s="139">
        <v>97</v>
      </c>
      <c r="G19" s="139"/>
      <c r="H19" s="128">
        <v>58</v>
      </c>
      <c r="I19" s="128">
        <v>43</v>
      </c>
      <c r="J19" s="128">
        <v>43</v>
      </c>
      <c r="K19" s="128">
        <v>57</v>
      </c>
      <c r="L19" s="128">
        <v>66</v>
      </c>
      <c r="M19" s="128">
        <v>53</v>
      </c>
      <c r="N19" s="128">
        <v>52</v>
      </c>
      <c r="O19" s="128">
        <v>55</v>
      </c>
      <c r="P19" s="139">
        <v>55</v>
      </c>
      <c r="Q19" s="139"/>
      <c r="R19" s="128">
        <v>52</v>
      </c>
      <c r="S19" s="139">
        <v>52</v>
      </c>
      <c r="T19" s="139"/>
      <c r="U19" s="128">
        <v>44</v>
      </c>
      <c r="V19" s="139">
        <v>44</v>
      </c>
      <c r="W19" s="139"/>
      <c r="X19" s="128">
        <v>42</v>
      </c>
      <c r="Y19" s="128">
        <v>55</v>
      </c>
      <c r="Z19" s="128">
        <v>47</v>
      </c>
      <c r="AA19" s="130">
        <v>80</v>
      </c>
      <c r="AB19" s="145">
        <v>80</v>
      </c>
      <c r="AC19" s="145"/>
      <c r="AD19" s="139">
        <v>68</v>
      </c>
      <c r="AE19" s="139"/>
      <c r="AF19" s="128">
        <v>71</v>
      </c>
      <c r="AG19" s="139">
        <v>68</v>
      </c>
      <c r="AH19" s="139"/>
      <c r="AI19" s="139">
        <v>68</v>
      </c>
      <c r="AJ19" s="139"/>
      <c r="AK19" s="139">
        <v>68</v>
      </c>
      <c r="AL19" s="139"/>
      <c r="AM19" s="128">
        <v>46</v>
      </c>
      <c r="AN19" s="128">
        <v>46</v>
      </c>
      <c r="AO19" s="128">
        <v>45</v>
      </c>
      <c r="AP19" s="139">
        <v>45</v>
      </c>
      <c r="AQ19" s="139"/>
      <c r="AR19" s="128">
        <v>44</v>
      </c>
      <c r="AS19" s="139">
        <v>44</v>
      </c>
      <c r="AT19" s="139"/>
      <c r="AU19" s="128">
        <v>49</v>
      </c>
      <c r="AV19" s="128">
        <v>47</v>
      </c>
      <c r="AW19" s="128">
        <v>39</v>
      </c>
      <c r="AX19" s="139">
        <v>39</v>
      </c>
      <c r="AY19" s="139"/>
      <c r="AZ19" s="128">
        <v>52</v>
      </c>
      <c r="BA19" s="128">
        <v>49</v>
      </c>
      <c r="BB19" s="128">
        <v>57</v>
      </c>
      <c r="BC19" s="128">
        <v>57</v>
      </c>
      <c r="BD19" s="128">
        <v>57</v>
      </c>
      <c r="BE19" s="128">
        <v>32</v>
      </c>
      <c r="BF19" s="128">
        <v>35</v>
      </c>
      <c r="BG19" s="139">
        <v>35</v>
      </c>
      <c r="BH19" s="139">
        <v>35</v>
      </c>
      <c r="BI19" s="128">
        <v>43</v>
      </c>
      <c r="BJ19" s="128">
        <v>32</v>
      </c>
      <c r="BK19" s="139">
        <v>32</v>
      </c>
      <c r="BL19" s="139">
        <v>32</v>
      </c>
      <c r="BM19" s="128">
        <v>45</v>
      </c>
      <c r="BN19" s="139">
        <v>45</v>
      </c>
      <c r="BO19" s="139">
        <v>45</v>
      </c>
      <c r="BP19" s="128">
        <v>30</v>
      </c>
      <c r="BQ19" s="128"/>
      <c r="BR19" s="139" t="s">
        <v>10</v>
      </c>
      <c r="BS19" s="139"/>
      <c r="BT19" s="139" t="s">
        <v>10</v>
      </c>
      <c r="BU19" s="139"/>
      <c r="BV19" s="139" t="s">
        <v>10</v>
      </c>
      <c r="BW19" s="139"/>
      <c r="BX19" s="139" t="s">
        <v>10</v>
      </c>
      <c r="BY19" s="139"/>
      <c r="BZ19" s="139" t="s">
        <v>10</v>
      </c>
      <c r="CA19" s="139"/>
      <c r="CB19" s="139" t="s">
        <v>10</v>
      </c>
      <c r="CC19" s="139"/>
      <c r="CD19" s="139" t="s">
        <v>10</v>
      </c>
      <c r="CE19" s="139"/>
      <c r="CF19" s="139" t="s">
        <v>10</v>
      </c>
      <c r="CG19" s="139"/>
      <c r="CH19" s="139" t="s">
        <v>10</v>
      </c>
      <c r="CI19" s="139"/>
      <c r="CJ19" s="139" t="s">
        <v>10</v>
      </c>
      <c r="CK19" s="139"/>
      <c r="CL19" s="139" t="s">
        <v>10</v>
      </c>
      <c r="CM19" s="139"/>
      <c r="CN19" s="139" t="s">
        <v>10</v>
      </c>
      <c r="CO19" s="139"/>
      <c r="CP19" s="139" t="s">
        <v>10</v>
      </c>
      <c r="CQ19" s="139"/>
      <c r="CR19" s="139" t="s">
        <v>10</v>
      </c>
      <c r="CS19" s="139"/>
      <c r="CT19" s="139" t="s">
        <v>10</v>
      </c>
      <c r="CU19" s="139"/>
      <c r="CV19" s="139" t="s">
        <v>10</v>
      </c>
      <c r="CW19" s="139"/>
      <c r="CX19" s="139" t="s">
        <v>10</v>
      </c>
      <c r="CY19" s="139"/>
      <c r="CZ19" s="139" t="s">
        <v>10</v>
      </c>
      <c r="DA19" s="139"/>
      <c r="DB19" s="139">
        <v>88</v>
      </c>
      <c r="DC19" s="139"/>
      <c r="DD19" s="139">
        <v>90</v>
      </c>
      <c r="DE19" s="139"/>
      <c r="DF19" s="139">
        <v>88</v>
      </c>
      <c r="DG19" s="139"/>
      <c r="DH19" s="139">
        <v>84</v>
      </c>
      <c r="DI19" s="139"/>
      <c r="DJ19" s="139">
        <v>83</v>
      </c>
      <c r="DK19" s="139"/>
      <c r="DL19" s="139">
        <v>53</v>
      </c>
      <c r="DM19" s="139"/>
      <c r="DN19" s="139">
        <v>83</v>
      </c>
      <c r="DO19" s="139"/>
      <c r="DP19" s="139">
        <v>83</v>
      </c>
      <c r="DQ19" s="139"/>
      <c r="DR19" s="139">
        <v>82</v>
      </c>
      <c r="DS19" s="139"/>
      <c r="DT19" s="139">
        <v>83</v>
      </c>
      <c r="DU19" s="139"/>
      <c r="DV19" s="139">
        <v>86</v>
      </c>
      <c r="DW19" s="139"/>
    </row>
    <row r="20" spans="1:139" ht="52.5" customHeight="1" x14ac:dyDescent="0.25">
      <c r="B20" s="98" t="s">
        <v>19</v>
      </c>
      <c r="C20" s="149" t="s">
        <v>15</v>
      </c>
      <c r="D20" s="150"/>
      <c r="E20" s="39" t="s">
        <v>18</v>
      </c>
      <c r="F20" s="138" t="s">
        <v>634</v>
      </c>
      <c r="G20" s="138" t="s">
        <v>635</v>
      </c>
      <c r="H20" s="140" t="s">
        <v>633</v>
      </c>
      <c r="I20" s="140" t="s">
        <v>633</v>
      </c>
      <c r="J20" s="140" t="s">
        <v>633</v>
      </c>
      <c r="K20" s="140" t="s">
        <v>633</v>
      </c>
      <c r="L20" s="140" t="s">
        <v>633</v>
      </c>
      <c r="M20" s="140" t="s">
        <v>633</v>
      </c>
      <c r="N20" s="140" t="s">
        <v>633</v>
      </c>
      <c r="O20" s="140" t="s">
        <v>633</v>
      </c>
      <c r="P20" s="138" t="s">
        <v>634</v>
      </c>
      <c r="Q20" s="138" t="s">
        <v>635</v>
      </c>
      <c r="R20" s="139" t="s">
        <v>23</v>
      </c>
      <c r="S20" s="138" t="s">
        <v>634</v>
      </c>
      <c r="T20" s="138" t="s">
        <v>635</v>
      </c>
      <c r="U20" s="139" t="s">
        <v>33</v>
      </c>
      <c r="V20" s="138" t="s">
        <v>634</v>
      </c>
      <c r="W20" s="138" t="s">
        <v>635</v>
      </c>
      <c r="X20" s="140" t="s">
        <v>633</v>
      </c>
      <c r="Y20" s="140" t="s">
        <v>633</v>
      </c>
      <c r="Z20" s="140" t="s">
        <v>633</v>
      </c>
      <c r="AA20" s="140" t="s">
        <v>633</v>
      </c>
      <c r="AB20" s="138" t="s">
        <v>634</v>
      </c>
      <c r="AC20" s="138" t="s">
        <v>635</v>
      </c>
      <c r="AD20" s="138" t="s">
        <v>634</v>
      </c>
      <c r="AE20" s="138" t="s">
        <v>635</v>
      </c>
      <c r="AF20" s="140" t="s">
        <v>633</v>
      </c>
      <c r="AG20" s="138" t="s">
        <v>634</v>
      </c>
      <c r="AH20" s="138" t="s">
        <v>635</v>
      </c>
      <c r="AI20" s="138" t="s">
        <v>634</v>
      </c>
      <c r="AJ20" s="138" t="s">
        <v>635</v>
      </c>
      <c r="AK20" s="138" t="s">
        <v>634</v>
      </c>
      <c r="AL20" s="138" t="s">
        <v>635</v>
      </c>
      <c r="AM20" s="140" t="s">
        <v>633</v>
      </c>
      <c r="AN20" s="140" t="s">
        <v>633</v>
      </c>
      <c r="AO20" s="140" t="s">
        <v>633</v>
      </c>
      <c r="AP20" s="138" t="s">
        <v>634</v>
      </c>
      <c r="AQ20" s="138" t="s">
        <v>635</v>
      </c>
      <c r="AR20" s="140" t="s">
        <v>633</v>
      </c>
      <c r="AS20" s="138" t="s">
        <v>634</v>
      </c>
      <c r="AT20" s="138" t="s">
        <v>635</v>
      </c>
      <c r="AU20" s="140" t="s">
        <v>633</v>
      </c>
      <c r="AV20" s="140" t="s">
        <v>633</v>
      </c>
      <c r="AW20" s="140" t="s">
        <v>633</v>
      </c>
      <c r="AX20" s="138" t="s">
        <v>634</v>
      </c>
      <c r="AY20" s="138" t="s">
        <v>635</v>
      </c>
      <c r="AZ20" s="140" t="s">
        <v>633</v>
      </c>
      <c r="BA20" s="140" t="s">
        <v>633</v>
      </c>
      <c r="BB20" s="140" t="s">
        <v>633</v>
      </c>
      <c r="BC20" s="140" t="s">
        <v>633</v>
      </c>
      <c r="BD20" s="140" t="s">
        <v>633</v>
      </c>
      <c r="BE20" s="140" t="s">
        <v>633</v>
      </c>
      <c r="BF20" s="140" t="s">
        <v>633</v>
      </c>
      <c r="BG20" s="138" t="s">
        <v>634</v>
      </c>
      <c r="BH20" s="138" t="s">
        <v>635</v>
      </c>
      <c r="BI20" s="140" t="s">
        <v>633</v>
      </c>
      <c r="BJ20" s="140" t="s">
        <v>633</v>
      </c>
      <c r="BK20" s="138" t="s">
        <v>634</v>
      </c>
      <c r="BL20" s="138" t="s">
        <v>635</v>
      </c>
      <c r="BM20" s="140" t="s">
        <v>633</v>
      </c>
      <c r="BN20" s="138" t="s">
        <v>634</v>
      </c>
      <c r="BO20" s="138" t="s">
        <v>635</v>
      </c>
      <c r="BP20" s="140" t="s">
        <v>633</v>
      </c>
      <c r="BQ20" s="140" t="s">
        <v>633</v>
      </c>
      <c r="BR20" s="138" t="s">
        <v>634</v>
      </c>
      <c r="BS20" s="138" t="s">
        <v>635</v>
      </c>
      <c r="BT20" s="138" t="s">
        <v>634</v>
      </c>
      <c r="BU20" s="138" t="s">
        <v>635</v>
      </c>
      <c r="BV20" s="138" t="s">
        <v>634</v>
      </c>
      <c r="BW20" s="138" t="s">
        <v>635</v>
      </c>
      <c r="BX20" s="138" t="s">
        <v>634</v>
      </c>
      <c r="BY20" s="138" t="s">
        <v>635</v>
      </c>
      <c r="BZ20" s="138" t="s">
        <v>634</v>
      </c>
      <c r="CA20" s="138" t="s">
        <v>635</v>
      </c>
      <c r="CB20" s="138" t="s">
        <v>634</v>
      </c>
      <c r="CC20" s="138" t="s">
        <v>635</v>
      </c>
      <c r="CD20" s="138" t="s">
        <v>634</v>
      </c>
      <c r="CE20" s="138" t="s">
        <v>635</v>
      </c>
      <c r="CF20" s="138" t="s">
        <v>634</v>
      </c>
      <c r="CG20" s="138" t="s">
        <v>635</v>
      </c>
      <c r="CH20" s="138" t="s">
        <v>634</v>
      </c>
      <c r="CI20" s="138" t="s">
        <v>635</v>
      </c>
      <c r="CJ20" s="138" t="s">
        <v>634</v>
      </c>
      <c r="CK20" s="138" t="s">
        <v>635</v>
      </c>
      <c r="CL20" s="138" t="s">
        <v>634</v>
      </c>
      <c r="CM20" s="138" t="s">
        <v>635</v>
      </c>
      <c r="CN20" s="138" t="s">
        <v>634</v>
      </c>
      <c r="CO20" s="138" t="s">
        <v>635</v>
      </c>
      <c r="CP20" s="138" t="s">
        <v>634</v>
      </c>
      <c r="CQ20" s="138" t="s">
        <v>635</v>
      </c>
      <c r="CR20" s="138" t="s">
        <v>634</v>
      </c>
      <c r="CS20" s="138" t="s">
        <v>635</v>
      </c>
      <c r="CT20" s="138" t="s">
        <v>634</v>
      </c>
      <c r="CU20" s="138" t="s">
        <v>635</v>
      </c>
      <c r="CV20" s="138" t="s">
        <v>634</v>
      </c>
      <c r="CW20" s="138" t="s">
        <v>635</v>
      </c>
      <c r="CX20" s="138" t="s">
        <v>634</v>
      </c>
      <c r="CY20" s="138" t="s">
        <v>635</v>
      </c>
      <c r="CZ20" s="138" t="s">
        <v>634</v>
      </c>
      <c r="DA20" s="138" t="s">
        <v>635</v>
      </c>
      <c r="DB20" s="138" t="s">
        <v>634</v>
      </c>
      <c r="DC20" s="138" t="s">
        <v>635</v>
      </c>
      <c r="DD20" s="138" t="s">
        <v>634</v>
      </c>
      <c r="DE20" s="138" t="s">
        <v>635</v>
      </c>
      <c r="DF20" s="138" t="s">
        <v>634</v>
      </c>
      <c r="DG20" s="138" t="s">
        <v>635</v>
      </c>
      <c r="DH20" s="138" t="s">
        <v>634</v>
      </c>
      <c r="DI20" s="138" t="s">
        <v>635</v>
      </c>
      <c r="DJ20" s="138" t="s">
        <v>634</v>
      </c>
      <c r="DK20" s="138" t="s">
        <v>635</v>
      </c>
      <c r="DL20" s="138" t="s">
        <v>634</v>
      </c>
      <c r="DM20" s="138" t="s">
        <v>635</v>
      </c>
      <c r="DN20" s="138" t="s">
        <v>634</v>
      </c>
      <c r="DO20" s="138" t="s">
        <v>635</v>
      </c>
      <c r="DP20" s="138" t="s">
        <v>634</v>
      </c>
      <c r="DQ20" s="138" t="s">
        <v>635</v>
      </c>
      <c r="DR20" s="138" t="s">
        <v>634</v>
      </c>
      <c r="DS20" s="138" t="s">
        <v>635</v>
      </c>
      <c r="DT20" s="138" t="s">
        <v>634</v>
      </c>
      <c r="DU20" s="138" t="s">
        <v>635</v>
      </c>
      <c r="DV20" s="138" t="s">
        <v>634</v>
      </c>
      <c r="DW20" s="138" t="s">
        <v>635</v>
      </c>
    </row>
    <row r="21" spans="1:139" ht="44.25" customHeight="1" x14ac:dyDescent="0.25">
      <c r="B21" s="100"/>
      <c r="C21" s="40" t="s">
        <v>14</v>
      </c>
      <c r="D21" s="132" t="s">
        <v>470</v>
      </c>
      <c r="E21" s="41" t="s">
        <v>17</v>
      </c>
      <c r="F21" s="139"/>
      <c r="G21" s="139"/>
      <c r="H21" s="141"/>
      <c r="I21" s="141"/>
      <c r="J21" s="141"/>
      <c r="K21" s="141"/>
      <c r="L21" s="141"/>
      <c r="M21" s="141"/>
      <c r="N21" s="141"/>
      <c r="O21" s="141"/>
      <c r="P21" s="139"/>
      <c r="Q21" s="139"/>
      <c r="R21" s="139"/>
      <c r="S21" s="139"/>
      <c r="T21" s="139"/>
      <c r="U21" s="139"/>
      <c r="V21" s="139"/>
      <c r="W21" s="139"/>
      <c r="X21" s="141"/>
      <c r="Y21" s="141"/>
      <c r="Z21" s="141"/>
      <c r="AA21" s="141"/>
      <c r="AB21" s="139"/>
      <c r="AC21" s="139"/>
      <c r="AD21" s="139"/>
      <c r="AE21" s="139"/>
      <c r="AF21" s="141"/>
      <c r="AG21" s="139"/>
      <c r="AH21" s="139"/>
      <c r="AI21" s="139"/>
      <c r="AJ21" s="139"/>
      <c r="AK21" s="139"/>
      <c r="AL21" s="139"/>
      <c r="AM21" s="141"/>
      <c r="AN21" s="141"/>
      <c r="AO21" s="141"/>
      <c r="AP21" s="139"/>
      <c r="AQ21" s="139"/>
      <c r="AR21" s="141"/>
      <c r="AS21" s="139"/>
      <c r="AT21" s="139"/>
      <c r="AU21" s="141"/>
      <c r="AV21" s="141"/>
      <c r="AW21" s="141"/>
      <c r="AX21" s="139"/>
      <c r="AY21" s="139"/>
      <c r="AZ21" s="141"/>
      <c r="BA21" s="141"/>
      <c r="BB21" s="141"/>
      <c r="BC21" s="141"/>
      <c r="BD21" s="141"/>
      <c r="BE21" s="141"/>
      <c r="BF21" s="141"/>
      <c r="BG21" s="139"/>
      <c r="BH21" s="139"/>
      <c r="BI21" s="141"/>
      <c r="BJ21" s="141"/>
      <c r="BK21" s="139"/>
      <c r="BL21" s="139"/>
      <c r="BM21" s="141"/>
      <c r="BN21" s="139"/>
      <c r="BO21" s="139"/>
      <c r="BP21" s="141"/>
      <c r="BQ21" s="141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  <c r="DV21" s="139"/>
      <c r="DW21" s="13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</row>
    <row r="22" spans="1:139" ht="13.5" customHeight="1" x14ac:dyDescent="0.25">
      <c r="B22" s="36" t="s">
        <v>80</v>
      </c>
      <c r="C22" s="30"/>
      <c r="D22" s="133"/>
      <c r="E22" s="31"/>
      <c r="F22" s="32"/>
      <c r="G22" s="32"/>
      <c r="H22" s="32"/>
      <c r="I22" s="33"/>
      <c r="J22" s="32"/>
      <c r="K22" s="32"/>
      <c r="L22" s="32"/>
      <c r="M22" s="33"/>
      <c r="N22" s="32"/>
      <c r="O22" s="32"/>
      <c r="P22" s="32"/>
      <c r="Q22" s="33"/>
      <c r="R22" s="32"/>
      <c r="S22" s="32"/>
      <c r="T22" s="32"/>
      <c r="U22" s="33"/>
      <c r="V22" s="32"/>
      <c r="W22" s="33"/>
      <c r="X22" s="32"/>
      <c r="Y22" s="33"/>
      <c r="Z22" s="32"/>
      <c r="AA22" s="33"/>
      <c r="AB22" s="32"/>
      <c r="AC22" s="33"/>
      <c r="AD22" s="32"/>
      <c r="AE22" s="33"/>
      <c r="AF22" s="32"/>
      <c r="AG22" s="33"/>
      <c r="AH22" s="32"/>
      <c r="AI22" s="33"/>
      <c r="AJ22" s="32"/>
      <c r="AK22" s="32"/>
      <c r="AL22" s="32"/>
      <c r="AM22" s="32"/>
      <c r="AN22" s="32"/>
      <c r="AO22" s="33"/>
      <c r="AP22" s="32"/>
      <c r="AQ22" s="33"/>
      <c r="AR22" s="32"/>
      <c r="AS22" s="33"/>
      <c r="AT22" s="32"/>
      <c r="AU22" s="33"/>
      <c r="AV22" s="32"/>
      <c r="AW22" s="33"/>
      <c r="AX22" s="32"/>
      <c r="AY22" s="33"/>
      <c r="AZ22" s="32"/>
      <c r="BA22" s="33"/>
      <c r="BB22" s="32"/>
      <c r="BC22" s="33"/>
      <c r="BD22" s="32"/>
      <c r="BE22" s="33"/>
      <c r="BF22" s="32"/>
      <c r="BG22" s="32"/>
      <c r="BH22" s="32"/>
      <c r="BI22" s="33"/>
      <c r="BJ22" s="32"/>
      <c r="BK22" s="33"/>
      <c r="BL22" s="32"/>
      <c r="BM22" s="33"/>
      <c r="BN22" s="32"/>
      <c r="BO22" s="32"/>
      <c r="BP22" s="32"/>
      <c r="BQ22" s="33"/>
      <c r="BR22" s="32"/>
      <c r="BS22" s="37"/>
      <c r="BT22" s="32"/>
      <c r="BU22" s="33"/>
      <c r="BV22" s="32"/>
      <c r="BW22" s="33"/>
      <c r="BX22" s="32"/>
      <c r="BY22" s="33"/>
      <c r="BZ22" s="32"/>
      <c r="CA22" s="33"/>
      <c r="CB22" s="32"/>
      <c r="CC22" s="33"/>
      <c r="CD22" s="32"/>
      <c r="CE22" s="33"/>
      <c r="CF22" s="32"/>
      <c r="CG22" s="33"/>
      <c r="CH22" s="32"/>
      <c r="CI22" s="33"/>
      <c r="CJ22" s="32"/>
      <c r="CK22" s="33"/>
      <c r="CL22" s="32"/>
      <c r="CM22" s="33"/>
      <c r="CN22" s="32"/>
      <c r="CO22" s="33"/>
      <c r="CP22" s="32"/>
      <c r="CQ22" s="33"/>
      <c r="CR22" s="32"/>
      <c r="CS22" s="33"/>
      <c r="CT22" s="32"/>
      <c r="CU22" s="33"/>
      <c r="CV22" s="32"/>
      <c r="CW22" s="33"/>
      <c r="CX22" s="32"/>
      <c r="CY22" s="33"/>
      <c r="CZ22" s="32"/>
      <c r="DA22" s="33"/>
      <c r="DB22" s="32"/>
      <c r="DC22" s="33"/>
      <c r="DD22" s="32"/>
      <c r="DE22" s="33"/>
      <c r="DF22" s="32"/>
      <c r="DG22" s="33"/>
      <c r="DH22" s="32"/>
      <c r="DI22" s="33"/>
      <c r="DJ22" s="32"/>
      <c r="DK22" s="33"/>
      <c r="DL22" s="32"/>
      <c r="DM22" s="33"/>
      <c r="DN22" s="32"/>
      <c r="DO22" s="33"/>
      <c r="DP22" s="32"/>
      <c r="DQ22" s="33"/>
      <c r="DR22" s="32"/>
      <c r="DS22" s="33"/>
      <c r="DT22" s="32"/>
      <c r="DU22" s="33"/>
      <c r="DV22" s="32"/>
      <c r="DW22" s="33"/>
    </row>
    <row r="23" spans="1:139" ht="12.75" hidden="1" x14ac:dyDescent="0.25">
      <c r="B23" s="79" t="s">
        <v>8</v>
      </c>
      <c r="C23" s="77">
        <v>2.6315789473684212</v>
      </c>
      <c r="D23" s="74" t="s">
        <v>10</v>
      </c>
      <c r="E23" s="75" t="s">
        <v>10</v>
      </c>
      <c r="F23" s="116" t="s">
        <v>200</v>
      </c>
      <c r="G23" s="116" t="s">
        <v>200</v>
      </c>
      <c r="H23" s="116" t="s">
        <v>190</v>
      </c>
      <c r="I23" s="116" t="s">
        <v>190</v>
      </c>
      <c r="J23" s="116" t="s">
        <v>190</v>
      </c>
      <c r="K23" s="116" t="s">
        <v>190</v>
      </c>
      <c r="L23" s="116" t="s">
        <v>190</v>
      </c>
      <c r="M23" s="116" t="s">
        <v>190</v>
      </c>
      <c r="N23" s="116" t="s">
        <v>190</v>
      </c>
      <c r="O23" s="116" t="s">
        <v>190</v>
      </c>
      <c r="P23" s="116" t="s">
        <v>201</v>
      </c>
      <c r="Q23" s="116" t="s">
        <v>201</v>
      </c>
      <c r="R23" s="116" t="s">
        <v>190</v>
      </c>
      <c r="S23" s="116" t="s">
        <v>201</v>
      </c>
      <c r="T23" s="116" t="s">
        <v>201</v>
      </c>
      <c r="U23" s="116" t="s">
        <v>190</v>
      </c>
      <c r="V23" s="116" t="s">
        <v>201</v>
      </c>
      <c r="W23" s="116" t="s">
        <v>201</v>
      </c>
      <c r="X23" s="116" t="s">
        <v>190</v>
      </c>
      <c r="Y23" s="116" t="s">
        <v>190</v>
      </c>
      <c r="Z23" s="116" t="s">
        <v>190</v>
      </c>
      <c r="AA23" s="116" t="s">
        <v>190</v>
      </c>
      <c r="AB23" s="116" t="s">
        <v>201</v>
      </c>
      <c r="AC23" s="116" t="s">
        <v>201</v>
      </c>
      <c r="AD23" s="116" t="s">
        <v>201</v>
      </c>
      <c r="AE23" s="116" t="s">
        <v>201</v>
      </c>
      <c r="AF23" s="116" t="s">
        <v>190</v>
      </c>
      <c r="AG23" s="116" t="s">
        <v>200</v>
      </c>
      <c r="AH23" s="116" t="s">
        <v>200</v>
      </c>
      <c r="AI23" s="117" t="s">
        <v>200</v>
      </c>
      <c r="AJ23" s="116" t="s">
        <v>200</v>
      </c>
      <c r="AK23" s="116" t="s">
        <v>200</v>
      </c>
      <c r="AL23" s="116" t="s">
        <v>200</v>
      </c>
      <c r="AM23" s="116" t="s">
        <v>190</v>
      </c>
      <c r="AN23" s="116" t="s">
        <v>190</v>
      </c>
      <c r="AO23" s="117" t="s">
        <v>190</v>
      </c>
      <c r="AP23" s="116" t="s">
        <v>201</v>
      </c>
      <c r="AQ23" s="117" t="s">
        <v>201</v>
      </c>
      <c r="AR23" s="116" t="s">
        <v>190</v>
      </c>
      <c r="AS23" s="117" t="s">
        <v>201</v>
      </c>
      <c r="AT23" s="116" t="s">
        <v>201</v>
      </c>
      <c r="AU23" s="117" t="s">
        <v>190</v>
      </c>
      <c r="AV23" s="116" t="s">
        <v>190</v>
      </c>
      <c r="AW23" s="117" t="s">
        <v>190</v>
      </c>
      <c r="AX23" s="116" t="s">
        <v>201</v>
      </c>
      <c r="AY23" s="117" t="s">
        <v>201</v>
      </c>
      <c r="AZ23" s="116" t="s">
        <v>190</v>
      </c>
      <c r="BA23" s="117" t="s">
        <v>190</v>
      </c>
      <c r="BB23" s="116" t="s">
        <v>190</v>
      </c>
      <c r="BC23" s="117" t="s">
        <v>190</v>
      </c>
      <c r="BD23" s="118" t="s">
        <v>190</v>
      </c>
      <c r="BE23" s="119" t="s">
        <v>190</v>
      </c>
      <c r="BF23" s="118" t="s">
        <v>190</v>
      </c>
      <c r="BG23" s="118" t="s">
        <v>201</v>
      </c>
      <c r="BH23" s="118" t="s">
        <v>201</v>
      </c>
      <c r="BI23" s="119" t="s">
        <v>190</v>
      </c>
      <c r="BJ23" s="118" t="s">
        <v>190</v>
      </c>
      <c r="BK23" s="119" t="s">
        <v>201</v>
      </c>
      <c r="BL23" s="118" t="s">
        <v>201</v>
      </c>
      <c r="BM23" s="119" t="s">
        <v>190</v>
      </c>
      <c r="BN23" s="118" t="s">
        <v>201</v>
      </c>
      <c r="BO23" s="118" t="s">
        <v>201</v>
      </c>
      <c r="BP23" s="118" t="s">
        <v>190</v>
      </c>
      <c r="BQ23" s="119" t="s">
        <v>190</v>
      </c>
      <c r="BR23" s="117" t="s">
        <v>380</v>
      </c>
      <c r="BS23" s="117" t="s">
        <v>380</v>
      </c>
      <c r="BT23" s="117" t="s">
        <v>204</v>
      </c>
      <c r="BU23" s="117" t="s">
        <v>204</v>
      </c>
      <c r="BV23" s="117" t="s">
        <v>381</v>
      </c>
      <c r="BW23" s="117" t="s">
        <v>381</v>
      </c>
      <c r="BX23" s="117">
        <v>15.34</v>
      </c>
      <c r="BY23" s="117" t="s">
        <v>382</v>
      </c>
      <c r="BZ23" s="117" t="s">
        <v>383</v>
      </c>
      <c r="CA23" s="117" t="s">
        <v>383</v>
      </c>
      <c r="CB23" s="117" t="s">
        <v>205</v>
      </c>
      <c r="CC23" s="117" t="s">
        <v>205</v>
      </c>
      <c r="CD23" s="117" t="s">
        <v>382</v>
      </c>
      <c r="CE23" s="117" t="s">
        <v>382</v>
      </c>
      <c r="CF23" s="117" t="s">
        <v>78</v>
      </c>
      <c r="CG23" s="117" t="s">
        <v>78</v>
      </c>
      <c r="CH23" s="117" t="s">
        <v>384</v>
      </c>
      <c r="CI23" s="117" t="s">
        <v>384</v>
      </c>
      <c r="CJ23" s="117" t="s">
        <v>384</v>
      </c>
      <c r="CK23" s="117" t="s">
        <v>384</v>
      </c>
      <c r="CL23" s="117" t="s">
        <v>385</v>
      </c>
      <c r="CM23" s="117" t="s">
        <v>385</v>
      </c>
      <c r="CN23" s="117" t="s">
        <v>78</v>
      </c>
      <c r="CO23" s="117" t="s">
        <v>78</v>
      </c>
      <c r="CP23" s="117" t="s">
        <v>78</v>
      </c>
      <c r="CQ23" s="117" t="s">
        <v>78</v>
      </c>
      <c r="CR23" s="117" t="s">
        <v>204</v>
      </c>
      <c r="CS23" s="117" t="s">
        <v>204</v>
      </c>
      <c r="CT23" s="117" t="s">
        <v>205</v>
      </c>
      <c r="CU23" s="117" t="s">
        <v>205</v>
      </c>
      <c r="CV23" s="117" t="s">
        <v>206</v>
      </c>
      <c r="CW23" s="117" t="s">
        <v>206</v>
      </c>
      <c r="CX23" s="117" t="s">
        <v>54</v>
      </c>
      <c r="CY23" s="117" t="s">
        <v>54</v>
      </c>
      <c r="CZ23" s="117" t="s">
        <v>57</v>
      </c>
      <c r="DA23" s="117" t="s">
        <v>57</v>
      </c>
      <c r="DB23" s="117" t="s">
        <v>380</v>
      </c>
      <c r="DC23" s="117" t="s">
        <v>380</v>
      </c>
      <c r="DD23" s="117" t="s">
        <v>385</v>
      </c>
      <c r="DE23" s="117" t="s">
        <v>385</v>
      </c>
      <c r="DF23" s="117" t="s">
        <v>386</v>
      </c>
      <c r="DG23" s="117" t="s">
        <v>386</v>
      </c>
      <c r="DH23" s="117" t="s">
        <v>387</v>
      </c>
      <c r="DI23" s="117" t="s">
        <v>387</v>
      </c>
      <c r="DJ23" s="117" t="s">
        <v>385</v>
      </c>
      <c r="DK23" s="117" t="s">
        <v>385</v>
      </c>
      <c r="DL23" s="117" t="s">
        <v>387</v>
      </c>
      <c r="DM23" s="117" t="s">
        <v>387</v>
      </c>
      <c r="DN23" s="117" t="s">
        <v>382</v>
      </c>
      <c r="DO23" s="117" t="s">
        <v>382</v>
      </c>
      <c r="DP23" s="117" t="s">
        <v>380</v>
      </c>
      <c r="DQ23" s="117" t="s">
        <v>380</v>
      </c>
      <c r="DR23" s="117" t="s">
        <v>387</v>
      </c>
      <c r="DS23" s="117" t="s">
        <v>387</v>
      </c>
      <c r="DT23" s="117" t="s">
        <v>385</v>
      </c>
      <c r="DU23" s="117" t="s">
        <v>385</v>
      </c>
      <c r="DV23" s="117" t="s">
        <v>387</v>
      </c>
      <c r="DW23" s="117" t="s">
        <v>387</v>
      </c>
    </row>
    <row r="24" spans="1:139" ht="12.75" hidden="1" x14ac:dyDescent="0.25">
      <c r="B24" s="80" t="s">
        <v>1</v>
      </c>
      <c r="C24" s="74" t="s">
        <v>10</v>
      </c>
      <c r="D24" s="74" t="s">
        <v>10</v>
      </c>
      <c r="E24" s="75" t="s">
        <v>10</v>
      </c>
      <c r="F24" s="116" t="s">
        <v>200</v>
      </c>
      <c r="G24" s="116" t="s">
        <v>200</v>
      </c>
      <c r="H24" s="116" t="s">
        <v>190</v>
      </c>
      <c r="I24" s="116" t="s">
        <v>190</v>
      </c>
      <c r="J24" s="116" t="s">
        <v>190</v>
      </c>
      <c r="K24" s="116" t="s">
        <v>190</v>
      </c>
      <c r="L24" s="116" t="s">
        <v>190</v>
      </c>
      <c r="M24" s="116" t="s">
        <v>190</v>
      </c>
      <c r="N24" s="116" t="s">
        <v>190</v>
      </c>
      <c r="O24" s="116" t="s">
        <v>190</v>
      </c>
      <c r="P24" s="116" t="s">
        <v>201</v>
      </c>
      <c r="Q24" s="116" t="s">
        <v>201</v>
      </c>
      <c r="R24" s="116" t="s">
        <v>190</v>
      </c>
      <c r="S24" s="116" t="s">
        <v>201</v>
      </c>
      <c r="T24" s="116" t="s">
        <v>201</v>
      </c>
      <c r="U24" s="116" t="s">
        <v>190</v>
      </c>
      <c r="V24" s="116" t="s">
        <v>201</v>
      </c>
      <c r="W24" s="116" t="s">
        <v>201</v>
      </c>
      <c r="X24" s="116" t="s">
        <v>190</v>
      </c>
      <c r="Y24" s="116" t="s">
        <v>190</v>
      </c>
      <c r="Z24" s="116" t="s">
        <v>190</v>
      </c>
      <c r="AA24" s="116" t="s">
        <v>190</v>
      </c>
      <c r="AB24" s="116" t="s">
        <v>201</v>
      </c>
      <c r="AC24" s="116" t="s">
        <v>201</v>
      </c>
      <c r="AD24" s="116" t="s">
        <v>201</v>
      </c>
      <c r="AE24" s="116" t="s">
        <v>201</v>
      </c>
      <c r="AF24" s="116" t="s">
        <v>190</v>
      </c>
      <c r="AG24" s="116" t="s">
        <v>200</v>
      </c>
      <c r="AH24" s="116" t="s">
        <v>200</v>
      </c>
      <c r="AI24" s="117" t="s">
        <v>200</v>
      </c>
      <c r="AJ24" s="116" t="s">
        <v>200</v>
      </c>
      <c r="AK24" s="116" t="s">
        <v>200</v>
      </c>
      <c r="AL24" s="116" t="s">
        <v>200</v>
      </c>
      <c r="AM24" s="116" t="s">
        <v>190</v>
      </c>
      <c r="AN24" s="116" t="s">
        <v>190</v>
      </c>
      <c r="AO24" s="117" t="s">
        <v>190</v>
      </c>
      <c r="AP24" s="116" t="s">
        <v>201</v>
      </c>
      <c r="AQ24" s="117" t="s">
        <v>201</v>
      </c>
      <c r="AR24" s="116" t="s">
        <v>190</v>
      </c>
      <c r="AS24" s="117" t="s">
        <v>201</v>
      </c>
      <c r="AT24" s="116" t="s">
        <v>201</v>
      </c>
      <c r="AU24" s="117" t="s">
        <v>190</v>
      </c>
      <c r="AV24" s="116" t="s">
        <v>190</v>
      </c>
      <c r="AW24" s="117" t="s">
        <v>190</v>
      </c>
      <c r="AX24" s="116" t="s">
        <v>201</v>
      </c>
      <c r="AY24" s="117" t="s">
        <v>201</v>
      </c>
      <c r="AZ24" s="116" t="s">
        <v>190</v>
      </c>
      <c r="BA24" s="117" t="s">
        <v>190</v>
      </c>
      <c r="BB24" s="116" t="s">
        <v>190</v>
      </c>
      <c r="BC24" s="117" t="s">
        <v>190</v>
      </c>
      <c r="BD24" s="118" t="s">
        <v>190</v>
      </c>
      <c r="BE24" s="119" t="s">
        <v>190</v>
      </c>
      <c r="BF24" s="118" t="s">
        <v>190</v>
      </c>
      <c r="BG24" s="118" t="s">
        <v>201</v>
      </c>
      <c r="BH24" s="118" t="s">
        <v>201</v>
      </c>
      <c r="BI24" s="119" t="s">
        <v>190</v>
      </c>
      <c r="BJ24" s="118" t="s">
        <v>190</v>
      </c>
      <c r="BK24" s="119" t="s">
        <v>201</v>
      </c>
      <c r="BL24" s="118" t="s">
        <v>201</v>
      </c>
      <c r="BM24" s="119" t="s">
        <v>190</v>
      </c>
      <c r="BN24" s="118" t="s">
        <v>201</v>
      </c>
      <c r="BO24" s="118" t="s">
        <v>201</v>
      </c>
      <c r="BP24" s="118" t="s">
        <v>190</v>
      </c>
      <c r="BQ24" s="119" t="s">
        <v>190</v>
      </c>
      <c r="BR24" s="117" t="s">
        <v>380</v>
      </c>
      <c r="BS24" s="117" t="s">
        <v>380</v>
      </c>
      <c r="BT24" s="117" t="s">
        <v>204</v>
      </c>
      <c r="BU24" s="117" t="s">
        <v>204</v>
      </c>
      <c r="BV24" s="117" t="s">
        <v>381</v>
      </c>
      <c r="BW24" s="117" t="s">
        <v>381</v>
      </c>
      <c r="BX24" s="117">
        <v>13.5</v>
      </c>
      <c r="BY24" s="117" t="s">
        <v>382</v>
      </c>
      <c r="BZ24" s="117" t="s">
        <v>383</v>
      </c>
      <c r="CA24" s="117" t="s">
        <v>383</v>
      </c>
      <c r="CB24" s="117" t="s">
        <v>205</v>
      </c>
      <c r="CC24" s="117" t="s">
        <v>205</v>
      </c>
      <c r="CD24" s="117" t="s">
        <v>382</v>
      </c>
      <c r="CE24" s="117" t="s">
        <v>382</v>
      </c>
      <c r="CF24" s="117" t="s">
        <v>78</v>
      </c>
      <c r="CG24" s="117" t="s">
        <v>78</v>
      </c>
      <c r="CH24" s="117" t="s">
        <v>384</v>
      </c>
      <c r="CI24" s="117" t="s">
        <v>384</v>
      </c>
      <c r="CJ24" s="117" t="s">
        <v>384</v>
      </c>
      <c r="CK24" s="117" t="s">
        <v>384</v>
      </c>
      <c r="CL24" s="117" t="s">
        <v>385</v>
      </c>
      <c r="CM24" s="117" t="s">
        <v>385</v>
      </c>
      <c r="CN24" s="117" t="s">
        <v>78</v>
      </c>
      <c r="CO24" s="117" t="s">
        <v>78</v>
      </c>
      <c r="CP24" s="117" t="s">
        <v>78</v>
      </c>
      <c r="CQ24" s="117" t="s">
        <v>78</v>
      </c>
      <c r="CR24" s="117" t="s">
        <v>204</v>
      </c>
      <c r="CS24" s="117" t="s">
        <v>204</v>
      </c>
      <c r="CT24" s="117" t="s">
        <v>205</v>
      </c>
      <c r="CU24" s="117" t="s">
        <v>205</v>
      </c>
      <c r="CV24" s="117" t="s">
        <v>206</v>
      </c>
      <c r="CW24" s="117" t="s">
        <v>206</v>
      </c>
      <c r="CX24" s="117" t="s">
        <v>54</v>
      </c>
      <c r="CY24" s="117" t="s">
        <v>54</v>
      </c>
      <c r="CZ24" s="117" t="s">
        <v>57</v>
      </c>
      <c r="DA24" s="117" t="s">
        <v>57</v>
      </c>
      <c r="DB24" s="117" t="s">
        <v>380</v>
      </c>
      <c r="DC24" s="117" t="s">
        <v>380</v>
      </c>
      <c r="DD24" s="117" t="s">
        <v>385</v>
      </c>
      <c r="DE24" s="117" t="s">
        <v>385</v>
      </c>
      <c r="DF24" s="117" t="s">
        <v>386</v>
      </c>
      <c r="DG24" s="117" t="s">
        <v>386</v>
      </c>
      <c r="DH24" s="117" t="s">
        <v>387</v>
      </c>
      <c r="DI24" s="117" t="s">
        <v>387</v>
      </c>
      <c r="DJ24" s="117" t="s">
        <v>385</v>
      </c>
      <c r="DK24" s="117" t="s">
        <v>385</v>
      </c>
      <c r="DL24" s="117" t="s">
        <v>387</v>
      </c>
      <c r="DM24" s="117" t="s">
        <v>387</v>
      </c>
      <c r="DN24" s="117">
        <v>8.18</v>
      </c>
      <c r="DO24" s="117" t="s">
        <v>382</v>
      </c>
      <c r="DP24" s="117" t="s">
        <v>380</v>
      </c>
      <c r="DQ24" s="117" t="s">
        <v>380</v>
      </c>
      <c r="DR24" s="117" t="s">
        <v>387</v>
      </c>
      <c r="DS24" s="117" t="s">
        <v>387</v>
      </c>
      <c r="DT24" s="117" t="s">
        <v>385</v>
      </c>
      <c r="DU24" s="117" t="s">
        <v>385</v>
      </c>
      <c r="DV24" s="117" t="s">
        <v>387</v>
      </c>
      <c r="DW24" s="117" t="s">
        <v>387</v>
      </c>
    </row>
    <row r="25" spans="1:139" ht="12.75" hidden="1" x14ac:dyDescent="0.25">
      <c r="B25" s="80" t="s">
        <v>12</v>
      </c>
      <c r="C25" s="74">
        <v>10</v>
      </c>
      <c r="D25" s="74" t="s">
        <v>10</v>
      </c>
      <c r="E25" s="75" t="s">
        <v>10</v>
      </c>
      <c r="F25" s="116" t="s">
        <v>200</v>
      </c>
      <c r="G25" s="116" t="s">
        <v>200</v>
      </c>
      <c r="H25" s="116" t="s">
        <v>190</v>
      </c>
      <c r="I25" s="116" t="s">
        <v>190</v>
      </c>
      <c r="J25" s="116" t="s">
        <v>190</v>
      </c>
      <c r="K25" s="116" t="s">
        <v>190</v>
      </c>
      <c r="L25" s="116" t="s">
        <v>190</v>
      </c>
      <c r="M25" s="116" t="s">
        <v>190</v>
      </c>
      <c r="N25" s="116" t="s">
        <v>190</v>
      </c>
      <c r="O25" s="116" t="s">
        <v>190</v>
      </c>
      <c r="P25" s="116" t="s">
        <v>201</v>
      </c>
      <c r="Q25" s="116" t="s">
        <v>201</v>
      </c>
      <c r="R25" s="116" t="s">
        <v>190</v>
      </c>
      <c r="S25" s="116">
        <v>0.6</v>
      </c>
      <c r="T25" s="116" t="s">
        <v>201</v>
      </c>
      <c r="U25" s="116" t="s">
        <v>190</v>
      </c>
      <c r="V25" s="116">
        <v>0.56000000000000005</v>
      </c>
      <c r="W25" s="116" t="s">
        <v>201</v>
      </c>
      <c r="X25" s="116" t="s">
        <v>190</v>
      </c>
      <c r="Y25" s="116" t="s">
        <v>190</v>
      </c>
      <c r="Z25" s="116" t="s">
        <v>190</v>
      </c>
      <c r="AA25" s="116" t="s">
        <v>190</v>
      </c>
      <c r="AB25" s="116" t="s">
        <v>201</v>
      </c>
      <c r="AC25" s="116" t="s">
        <v>201</v>
      </c>
      <c r="AD25" s="116" t="s">
        <v>201</v>
      </c>
      <c r="AE25" s="116" t="s">
        <v>201</v>
      </c>
      <c r="AF25" s="116" t="s">
        <v>190</v>
      </c>
      <c r="AG25" s="116" t="s">
        <v>200</v>
      </c>
      <c r="AH25" s="116" t="s">
        <v>200</v>
      </c>
      <c r="AI25" s="117" t="s">
        <v>200</v>
      </c>
      <c r="AJ25" s="116" t="s">
        <v>200</v>
      </c>
      <c r="AK25" s="116" t="s">
        <v>200</v>
      </c>
      <c r="AL25" s="116" t="s">
        <v>200</v>
      </c>
      <c r="AM25" s="116" t="s">
        <v>190</v>
      </c>
      <c r="AN25" s="116" t="s">
        <v>190</v>
      </c>
      <c r="AO25" s="117" t="s">
        <v>190</v>
      </c>
      <c r="AP25" s="116" t="s">
        <v>201</v>
      </c>
      <c r="AQ25" s="117" t="s">
        <v>201</v>
      </c>
      <c r="AR25" s="116" t="s">
        <v>190</v>
      </c>
      <c r="AS25" s="117">
        <v>0.53</v>
      </c>
      <c r="AT25" s="116" t="s">
        <v>201</v>
      </c>
      <c r="AU25" s="117" t="s">
        <v>190</v>
      </c>
      <c r="AV25" s="116" t="s">
        <v>190</v>
      </c>
      <c r="AW25" s="117" t="s">
        <v>190</v>
      </c>
      <c r="AX25" s="116">
        <v>0.62</v>
      </c>
      <c r="AY25" s="117" t="s">
        <v>201</v>
      </c>
      <c r="AZ25" s="116" t="s">
        <v>190</v>
      </c>
      <c r="BA25" s="117" t="s">
        <v>190</v>
      </c>
      <c r="BB25" s="116" t="s">
        <v>190</v>
      </c>
      <c r="BC25" s="117" t="s">
        <v>190</v>
      </c>
      <c r="BD25" s="118" t="s">
        <v>190</v>
      </c>
      <c r="BE25" s="119" t="s">
        <v>190</v>
      </c>
      <c r="BF25" s="118" t="s">
        <v>190</v>
      </c>
      <c r="BG25" s="118" t="s">
        <v>201</v>
      </c>
      <c r="BH25" s="118" t="s">
        <v>201</v>
      </c>
      <c r="BI25" s="119" t="s">
        <v>190</v>
      </c>
      <c r="BJ25" s="118" t="s">
        <v>190</v>
      </c>
      <c r="BK25" s="119" t="s">
        <v>201</v>
      </c>
      <c r="BL25" s="118" t="s">
        <v>201</v>
      </c>
      <c r="BM25" s="119" t="s">
        <v>190</v>
      </c>
      <c r="BN25" s="118" t="s">
        <v>201</v>
      </c>
      <c r="BO25" s="118" t="s">
        <v>201</v>
      </c>
      <c r="BP25" s="118" t="s">
        <v>190</v>
      </c>
      <c r="BQ25" s="119" t="s">
        <v>190</v>
      </c>
      <c r="BR25" s="117" t="s">
        <v>380</v>
      </c>
      <c r="BS25" s="117" t="s">
        <v>380</v>
      </c>
      <c r="BT25" s="117" t="s">
        <v>204</v>
      </c>
      <c r="BU25" s="117" t="s">
        <v>204</v>
      </c>
      <c r="BV25" s="117" t="s">
        <v>381</v>
      </c>
      <c r="BW25" s="117" t="s">
        <v>381</v>
      </c>
      <c r="BX25" s="117" t="s">
        <v>382</v>
      </c>
      <c r="BY25" s="117" t="s">
        <v>382</v>
      </c>
      <c r="BZ25" s="117" t="s">
        <v>383</v>
      </c>
      <c r="CA25" s="117" t="s">
        <v>383</v>
      </c>
      <c r="CB25" s="117" t="s">
        <v>205</v>
      </c>
      <c r="CC25" s="117" t="s">
        <v>205</v>
      </c>
      <c r="CD25" s="117" t="s">
        <v>382</v>
      </c>
      <c r="CE25" s="117" t="s">
        <v>382</v>
      </c>
      <c r="CF25" s="117" t="s">
        <v>78</v>
      </c>
      <c r="CG25" s="117" t="s">
        <v>78</v>
      </c>
      <c r="CH25" s="117" t="s">
        <v>384</v>
      </c>
      <c r="CI25" s="117" t="s">
        <v>384</v>
      </c>
      <c r="CJ25" s="117" t="s">
        <v>384</v>
      </c>
      <c r="CK25" s="117" t="s">
        <v>384</v>
      </c>
      <c r="CL25" s="117" t="s">
        <v>385</v>
      </c>
      <c r="CM25" s="117" t="s">
        <v>385</v>
      </c>
      <c r="CN25" s="117" t="s">
        <v>78</v>
      </c>
      <c r="CO25" s="117" t="s">
        <v>78</v>
      </c>
      <c r="CP25" s="117" t="s">
        <v>78</v>
      </c>
      <c r="CQ25" s="117" t="s">
        <v>78</v>
      </c>
      <c r="CR25" s="117" t="s">
        <v>204</v>
      </c>
      <c r="CS25" s="117" t="s">
        <v>204</v>
      </c>
      <c r="CT25" s="117" t="s">
        <v>205</v>
      </c>
      <c r="CU25" s="117" t="s">
        <v>205</v>
      </c>
      <c r="CV25" s="117" t="s">
        <v>206</v>
      </c>
      <c r="CW25" s="117" t="s">
        <v>206</v>
      </c>
      <c r="CX25" s="117" t="s">
        <v>54</v>
      </c>
      <c r="CY25" s="117" t="s">
        <v>54</v>
      </c>
      <c r="CZ25" s="117" t="s">
        <v>57</v>
      </c>
      <c r="DA25" s="117" t="s">
        <v>57</v>
      </c>
      <c r="DB25" s="117" t="s">
        <v>380</v>
      </c>
      <c r="DC25" s="117" t="s">
        <v>380</v>
      </c>
      <c r="DD25" s="117" t="s">
        <v>385</v>
      </c>
      <c r="DE25" s="117" t="s">
        <v>385</v>
      </c>
      <c r="DF25" s="117" t="s">
        <v>386</v>
      </c>
      <c r="DG25" s="117" t="s">
        <v>386</v>
      </c>
      <c r="DH25" s="117" t="s">
        <v>387</v>
      </c>
      <c r="DI25" s="117" t="s">
        <v>387</v>
      </c>
      <c r="DJ25" s="117" t="s">
        <v>385</v>
      </c>
      <c r="DK25" s="117" t="s">
        <v>385</v>
      </c>
      <c r="DL25" s="117" t="s">
        <v>387</v>
      </c>
      <c r="DM25" s="117" t="s">
        <v>387</v>
      </c>
      <c r="DN25" s="117" t="s">
        <v>382</v>
      </c>
      <c r="DO25" s="117" t="s">
        <v>382</v>
      </c>
      <c r="DP25" s="117" t="s">
        <v>380</v>
      </c>
      <c r="DQ25" s="117" t="s">
        <v>380</v>
      </c>
      <c r="DR25" s="117" t="s">
        <v>387</v>
      </c>
      <c r="DS25" s="117" t="s">
        <v>387</v>
      </c>
      <c r="DT25" s="117" t="s">
        <v>385</v>
      </c>
      <c r="DU25" s="117" t="s">
        <v>385</v>
      </c>
      <c r="DV25" s="117" t="s">
        <v>387</v>
      </c>
      <c r="DW25" s="117" t="s">
        <v>387</v>
      </c>
    </row>
    <row r="26" spans="1:139" ht="12.75" hidden="1" x14ac:dyDescent="0.25">
      <c r="B26" s="80" t="s">
        <v>28</v>
      </c>
      <c r="C26" s="74" t="s">
        <v>10</v>
      </c>
      <c r="D26" s="74" t="s">
        <v>10</v>
      </c>
      <c r="E26" s="75" t="s">
        <v>10</v>
      </c>
      <c r="F26" s="116" t="s">
        <v>200</v>
      </c>
      <c r="G26" s="116" t="s">
        <v>200</v>
      </c>
      <c r="H26" s="116" t="s">
        <v>190</v>
      </c>
      <c r="I26" s="116" t="s">
        <v>190</v>
      </c>
      <c r="J26" s="116" t="s">
        <v>190</v>
      </c>
      <c r="K26" s="116" t="s">
        <v>190</v>
      </c>
      <c r="L26" s="116" t="s">
        <v>190</v>
      </c>
      <c r="M26" s="116" t="s">
        <v>190</v>
      </c>
      <c r="N26" s="116" t="s">
        <v>190</v>
      </c>
      <c r="O26" s="116" t="s">
        <v>190</v>
      </c>
      <c r="P26" s="116" t="s">
        <v>201</v>
      </c>
      <c r="Q26" s="116" t="s">
        <v>201</v>
      </c>
      <c r="R26" s="116" t="s">
        <v>190</v>
      </c>
      <c r="S26" s="116" t="s">
        <v>201</v>
      </c>
      <c r="T26" s="116" t="s">
        <v>201</v>
      </c>
      <c r="U26" s="116" t="s">
        <v>190</v>
      </c>
      <c r="V26" s="116" t="s">
        <v>201</v>
      </c>
      <c r="W26" s="116" t="s">
        <v>201</v>
      </c>
      <c r="X26" s="116" t="s">
        <v>190</v>
      </c>
      <c r="Y26" s="116" t="s">
        <v>190</v>
      </c>
      <c r="Z26" s="116" t="s">
        <v>190</v>
      </c>
      <c r="AA26" s="116" t="s">
        <v>190</v>
      </c>
      <c r="AB26" s="116" t="s">
        <v>201</v>
      </c>
      <c r="AC26" s="116" t="s">
        <v>201</v>
      </c>
      <c r="AD26" s="116" t="s">
        <v>201</v>
      </c>
      <c r="AE26" s="116" t="s">
        <v>201</v>
      </c>
      <c r="AF26" s="116" t="s">
        <v>190</v>
      </c>
      <c r="AG26" s="116" t="s">
        <v>200</v>
      </c>
      <c r="AH26" s="116" t="s">
        <v>200</v>
      </c>
      <c r="AI26" s="117" t="s">
        <v>200</v>
      </c>
      <c r="AJ26" s="116" t="s">
        <v>200</v>
      </c>
      <c r="AK26" s="116" t="s">
        <v>200</v>
      </c>
      <c r="AL26" s="116" t="s">
        <v>200</v>
      </c>
      <c r="AM26" s="116" t="s">
        <v>190</v>
      </c>
      <c r="AN26" s="116" t="s">
        <v>190</v>
      </c>
      <c r="AO26" s="117" t="s">
        <v>190</v>
      </c>
      <c r="AP26" s="116" t="s">
        <v>201</v>
      </c>
      <c r="AQ26" s="117" t="s">
        <v>201</v>
      </c>
      <c r="AR26" s="116" t="s">
        <v>190</v>
      </c>
      <c r="AS26" s="117" t="s">
        <v>201</v>
      </c>
      <c r="AT26" s="116" t="s">
        <v>201</v>
      </c>
      <c r="AU26" s="117" t="s">
        <v>190</v>
      </c>
      <c r="AV26" s="116" t="s">
        <v>190</v>
      </c>
      <c r="AW26" s="117" t="s">
        <v>190</v>
      </c>
      <c r="AX26" s="116" t="s">
        <v>201</v>
      </c>
      <c r="AY26" s="117" t="s">
        <v>201</v>
      </c>
      <c r="AZ26" s="116" t="s">
        <v>190</v>
      </c>
      <c r="BA26" s="117" t="s">
        <v>190</v>
      </c>
      <c r="BB26" s="116" t="s">
        <v>190</v>
      </c>
      <c r="BC26" s="117" t="s">
        <v>190</v>
      </c>
      <c r="BD26" s="118" t="s">
        <v>190</v>
      </c>
      <c r="BE26" s="119" t="s">
        <v>190</v>
      </c>
      <c r="BF26" s="118" t="s">
        <v>190</v>
      </c>
      <c r="BG26" s="118" t="s">
        <v>201</v>
      </c>
      <c r="BH26" s="118" t="s">
        <v>201</v>
      </c>
      <c r="BI26" s="119" t="s">
        <v>190</v>
      </c>
      <c r="BJ26" s="118" t="s">
        <v>190</v>
      </c>
      <c r="BK26" s="119" t="s">
        <v>201</v>
      </c>
      <c r="BL26" s="118" t="s">
        <v>201</v>
      </c>
      <c r="BM26" s="119" t="s">
        <v>190</v>
      </c>
      <c r="BN26" s="118" t="s">
        <v>201</v>
      </c>
      <c r="BO26" s="118" t="s">
        <v>201</v>
      </c>
      <c r="BP26" s="118" t="s">
        <v>190</v>
      </c>
      <c r="BQ26" s="119" t="s">
        <v>190</v>
      </c>
      <c r="BR26" s="117" t="s">
        <v>380</v>
      </c>
      <c r="BS26" s="117" t="s">
        <v>380</v>
      </c>
      <c r="BT26" s="117" t="s">
        <v>204</v>
      </c>
      <c r="BU26" s="117" t="s">
        <v>204</v>
      </c>
      <c r="BV26" s="117" t="s">
        <v>381</v>
      </c>
      <c r="BW26" s="117" t="s">
        <v>381</v>
      </c>
      <c r="BX26" s="117">
        <v>33.75</v>
      </c>
      <c r="BY26" s="117" t="s">
        <v>382</v>
      </c>
      <c r="BZ26" s="117" t="s">
        <v>383</v>
      </c>
      <c r="CA26" s="117" t="s">
        <v>383</v>
      </c>
      <c r="CB26" s="117" t="s">
        <v>205</v>
      </c>
      <c r="CC26" s="117" t="s">
        <v>205</v>
      </c>
      <c r="CD26" s="117" t="s">
        <v>382</v>
      </c>
      <c r="CE26" s="117" t="s">
        <v>382</v>
      </c>
      <c r="CF26" s="117" t="s">
        <v>78</v>
      </c>
      <c r="CG26" s="117" t="s">
        <v>78</v>
      </c>
      <c r="CH26" s="117" t="s">
        <v>384</v>
      </c>
      <c r="CI26" s="117" t="s">
        <v>384</v>
      </c>
      <c r="CJ26" s="117" t="s">
        <v>384</v>
      </c>
      <c r="CK26" s="117" t="s">
        <v>384</v>
      </c>
      <c r="CL26" s="117" t="s">
        <v>385</v>
      </c>
      <c r="CM26" s="117" t="s">
        <v>385</v>
      </c>
      <c r="CN26" s="117" t="s">
        <v>78</v>
      </c>
      <c r="CO26" s="117" t="s">
        <v>78</v>
      </c>
      <c r="CP26" s="117" t="s">
        <v>78</v>
      </c>
      <c r="CQ26" s="117" t="s">
        <v>78</v>
      </c>
      <c r="CR26" s="117" t="s">
        <v>204</v>
      </c>
      <c r="CS26" s="117" t="s">
        <v>204</v>
      </c>
      <c r="CT26" s="117" t="s">
        <v>205</v>
      </c>
      <c r="CU26" s="117" t="s">
        <v>205</v>
      </c>
      <c r="CV26" s="117" t="s">
        <v>206</v>
      </c>
      <c r="CW26" s="117" t="s">
        <v>206</v>
      </c>
      <c r="CX26" s="117" t="s">
        <v>54</v>
      </c>
      <c r="CY26" s="117" t="s">
        <v>54</v>
      </c>
      <c r="CZ26" s="117" t="s">
        <v>57</v>
      </c>
      <c r="DA26" s="117" t="s">
        <v>57</v>
      </c>
      <c r="DB26" s="117" t="s">
        <v>380</v>
      </c>
      <c r="DC26" s="117" t="s">
        <v>380</v>
      </c>
      <c r="DD26" s="117" t="s">
        <v>385</v>
      </c>
      <c r="DE26" s="117" t="s">
        <v>385</v>
      </c>
      <c r="DF26" s="117" t="s">
        <v>386</v>
      </c>
      <c r="DG26" s="117" t="s">
        <v>386</v>
      </c>
      <c r="DH26" s="117" t="s">
        <v>387</v>
      </c>
      <c r="DI26" s="117" t="s">
        <v>387</v>
      </c>
      <c r="DJ26" s="117" t="s">
        <v>385</v>
      </c>
      <c r="DK26" s="117" t="s">
        <v>385</v>
      </c>
      <c r="DL26" s="117" t="s">
        <v>387</v>
      </c>
      <c r="DM26" s="117" t="s">
        <v>387</v>
      </c>
      <c r="DN26" s="125">
        <v>133.35</v>
      </c>
      <c r="DO26" s="117" t="s">
        <v>382</v>
      </c>
      <c r="DP26" s="117" t="s">
        <v>380</v>
      </c>
      <c r="DQ26" s="117" t="s">
        <v>380</v>
      </c>
      <c r="DR26" s="117" t="s">
        <v>387</v>
      </c>
      <c r="DS26" s="117" t="s">
        <v>387</v>
      </c>
      <c r="DT26" s="117" t="s">
        <v>385</v>
      </c>
      <c r="DU26" s="117" t="s">
        <v>385</v>
      </c>
      <c r="DV26" s="117">
        <v>47.25</v>
      </c>
      <c r="DW26" s="117" t="s">
        <v>387</v>
      </c>
    </row>
    <row r="27" spans="1:139" ht="12.75" hidden="1" x14ac:dyDescent="0.25">
      <c r="B27" s="79" t="s">
        <v>24</v>
      </c>
      <c r="C27" s="78" t="s">
        <v>10</v>
      </c>
      <c r="D27" s="74" t="s">
        <v>10</v>
      </c>
      <c r="E27" s="75" t="s">
        <v>10</v>
      </c>
      <c r="F27" s="116" t="s">
        <v>200</v>
      </c>
      <c r="G27" s="116" t="s">
        <v>200</v>
      </c>
      <c r="H27" s="116" t="s">
        <v>190</v>
      </c>
      <c r="I27" s="116" t="s">
        <v>190</v>
      </c>
      <c r="J27" s="116" t="s">
        <v>190</v>
      </c>
      <c r="K27" s="116" t="s">
        <v>190</v>
      </c>
      <c r="L27" s="116" t="s">
        <v>190</v>
      </c>
      <c r="M27" s="116" t="s">
        <v>190</v>
      </c>
      <c r="N27" s="116" t="s">
        <v>190</v>
      </c>
      <c r="O27" s="116" t="s">
        <v>190</v>
      </c>
      <c r="P27" s="116" t="s">
        <v>201</v>
      </c>
      <c r="Q27" s="116" t="s">
        <v>201</v>
      </c>
      <c r="R27" s="116" t="s">
        <v>190</v>
      </c>
      <c r="S27" s="116" t="s">
        <v>201</v>
      </c>
      <c r="T27" s="116" t="s">
        <v>201</v>
      </c>
      <c r="U27" s="116" t="s">
        <v>190</v>
      </c>
      <c r="V27" s="116" t="s">
        <v>201</v>
      </c>
      <c r="W27" s="116" t="s">
        <v>201</v>
      </c>
      <c r="X27" s="116" t="s">
        <v>190</v>
      </c>
      <c r="Y27" s="116" t="s">
        <v>190</v>
      </c>
      <c r="Z27" s="116" t="s">
        <v>190</v>
      </c>
      <c r="AA27" s="116" t="s">
        <v>190</v>
      </c>
      <c r="AB27" s="116" t="s">
        <v>201</v>
      </c>
      <c r="AC27" s="116" t="s">
        <v>201</v>
      </c>
      <c r="AD27" s="116" t="s">
        <v>201</v>
      </c>
      <c r="AE27" s="116" t="s">
        <v>201</v>
      </c>
      <c r="AF27" s="116" t="s">
        <v>190</v>
      </c>
      <c r="AG27" s="116" t="s">
        <v>200</v>
      </c>
      <c r="AH27" s="116" t="s">
        <v>200</v>
      </c>
      <c r="AI27" s="117" t="s">
        <v>200</v>
      </c>
      <c r="AJ27" s="116" t="s">
        <v>200</v>
      </c>
      <c r="AK27" s="116" t="s">
        <v>200</v>
      </c>
      <c r="AL27" s="116" t="s">
        <v>200</v>
      </c>
      <c r="AM27" s="116" t="s">
        <v>190</v>
      </c>
      <c r="AN27" s="116" t="s">
        <v>190</v>
      </c>
      <c r="AO27" s="117" t="s">
        <v>190</v>
      </c>
      <c r="AP27" s="116" t="s">
        <v>201</v>
      </c>
      <c r="AQ27" s="117" t="s">
        <v>201</v>
      </c>
      <c r="AR27" s="116" t="s">
        <v>190</v>
      </c>
      <c r="AS27" s="117" t="s">
        <v>201</v>
      </c>
      <c r="AT27" s="116" t="s">
        <v>201</v>
      </c>
      <c r="AU27" s="117" t="s">
        <v>190</v>
      </c>
      <c r="AV27" s="116" t="s">
        <v>190</v>
      </c>
      <c r="AW27" s="117" t="s">
        <v>190</v>
      </c>
      <c r="AX27" s="116" t="s">
        <v>201</v>
      </c>
      <c r="AY27" s="117" t="s">
        <v>201</v>
      </c>
      <c r="AZ27" s="116" t="s">
        <v>190</v>
      </c>
      <c r="BA27" s="117" t="s">
        <v>190</v>
      </c>
      <c r="BB27" s="116" t="s">
        <v>190</v>
      </c>
      <c r="BC27" s="117" t="s">
        <v>190</v>
      </c>
      <c r="BD27" s="118" t="s">
        <v>190</v>
      </c>
      <c r="BE27" s="119" t="s">
        <v>190</v>
      </c>
      <c r="BF27" s="118" t="s">
        <v>190</v>
      </c>
      <c r="BG27" s="118" t="s">
        <v>201</v>
      </c>
      <c r="BH27" s="118" t="s">
        <v>201</v>
      </c>
      <c r="BI27" s="119" t="s">
        <v>190</v>
      </c>
      <c r="BJ27" s="118" t="s">
        <v>190</v>
      </c>
      <c r="BK27" s="119" t="s">
        <v>201</v>
      </c>
      <c r="BL27" s="118" t="s">
        <v>201</v>
      </c>
      <c r="BM27" s="119" t="s">
        <v>190</v>
      </c>
      <c r="BN27" s="118" t="s">
        <v>201</v>
      </c>
      <c r="BO27" s="118" t="s">
        <v>201</v>
      </c>
      <c r="BP27" s="118" t="s">
        <v>190</v>
      </c>
      <c r="BQ27" s="119" t="s">
        <v>190</v>
      </c>
      <c r="BR27" s="117" t="s">
        <v>380</v>
      </c>
      <c r="BS27" s="117" t="s">
        <v>380</v>
      </c>
      <c r="BT27" s="117" t="s">
        <v>204</v>
      </c>
      <c r="BU27" s="117" t="s">
        <v>204</v>
      </c>
      <c r="BV27" s="117" t="s">
        <v>381</v>
      </c>
      <c r="BW27" s="117" t="s">
        <v>381</v>
      </c>
      <c r="BX27" s="117" t="s">
        <v>382</v>
      </c>
      <c r="BY27" s="117" t="s">
        <v>382</v>
      </c>
      <c r="BZ27" s="117" t="s">
        <v>383</v>
      </c>
      <c r="CA27" s="117" t="s">
        <v>383</v>
      </c>
      <c r="CB27" s="117" t="s">
        <v>205</v>
      </c>
      <c r="CC27" s="117" t="s">
        <v>205</v>
      </c>
      <c r="CD27" s="117" t="s">
        <v>382</v>
      </c>
      <c r="CE27" s="117" t="s">
        <v>382</v>
      </c>
      <c r="CF27" s="117" t="s">
        <v>78</v>
      </c>
      <c r="CG27" s="117" t="s">
        <v>78</v>
      </c>
      <c r="CH27" s="117" t="s">
        <v>384</v>
      </c>
      <c r="CI27" s="117" t="s">
        <v>384</v>
      </c>
      <c r="CJ27" s="117" t="s">
        <v>384</v>
      </c>
      <c r="CK27" s="117" t="s">
        <v>384</v>
      </c>
      <c r="CL27" s="117" t="s">
        <v>385</v>
      </c>
      <c r="CM27" s="117" t="s">
        <v>385</v>
      </c>
      <c r="CN27" s="117" t="s">
        <v>78</v>
      </c>
      <c r="CO27" s="117" t="s">
        <v>78</v>
      </c>
      <c r="CP27" s="117" t="s">
        <v>78</v>
      </c>
      <c r="CQ27" s="117" t="s">
        <v>78</v>
      </c>
      <c r="CR27" s="117" t="s">
        <v>204</v>
      </c>
      <c r="CS27" s="117" t="s">
        <v>204</v>
      </c>
      <c r="CT27" s="117" t="s">
        <v>205</v>
      </c>
      <c r="CU27" s="117" t="s">
        <v>205</v>
      </c>
      <c r="CV27" s="117" t="s">
        <v>206</v>
      </c>
      <c r="CW27" s="117" t="s">
        <v>206</v>
      </c>
      <c r="CX27" s="117" t="s">
        <v>54</v>
      </c>
      <c r="CY27" s="117" t="s">
        <v>54</v>
      </c>
      <c r="CZ27" s="117" t="s">
        <v>57</v>
      </c>
      <c r="DA27" s="117" t="s">
        <v>57</v>
      </c>
      <c r="DB27" s="117" t="s">
        <v>380</v>
      </c>
      <c r="DC27" s="117" t="s">
        <v>380</v>
      </c>
      <c r="DD27" s="117" t="s">
        <v>385</v>
      </c>
      <c r="DE27" s="117" t="s">
        <v>385</v>
      </c>
      <c r="DF27" s="117" t="s">
        <v>386</v>
      </c>
      <c r="DG27" s="117" t="s">
        <v>386</v>
      </c>
      <c r="DH27" s="117" t="s">
        <v>387</v>
      </c>
      <c r="DI27" s="117" t="s">
        <v>387</v>
      </c>
      <c r="DJ27" s="117" t="s">
        <v>385</v>
      </c>
      <c r="DK27" s="117" t="s">
        <v>385</v>
      </c>
      <c r="DL27" s="117" t="s">
        <v>387</v>
      </c>
      <c r="DM27" s="117" t="s">
        <v>387</v>
      </c>
      <c r="DN27" s="117" t="s">
        <v>382</v>
      </c>
      <c r="DO27" s="117" t="s">
        <v>382</v>
      </c>
      <c r="DP27" s="117" t="s">
        <v>380</v>
      </c>
      <c r="DQ27" s="117" t="s">
        <v>380</v>
      </c>
      <c r="DR27" s="117" t="s">
        <v>387</v>
      </c>
      <c r="DS27" s="117" t="s">
        <v>387</v>
      </c>
      <c r="DT27" s="117" t="s">
        <v>385</v>
      </c>
      <c r="DU27" s="117" t="s">
        <v>385</v>
      </c>
      <c r="DV27" s="117" t="s">
        <v>387</v>
      </c>
      <c r="DW27" s="117" t="s">
        <v>387</v>
      </c>
    </row>
    <row r="28" spans="1:139" ht="12.75" hidden="1" x14ac:dyDescent="0.25">
      <c r="B28" s="80" t="s">
        <v>11</v>
      </c>
      <c r="C28" s="74">
        <v>60</v>
      </c>
      <c r="D28" s="74" t="s">
        <v>10</v>
      </c>
      <c r="E28" s="75" t="s">
        <v>10</v>
      </c>
      <c r="F28" s="116" t="s">
        <v>200</v>
      </c>
      <c r="G28" s="116" t="s">
        <v>200</v>
      </c>
      <c r="H28" s="116" t="s">
        <v>190</v>
      </c>
      <c r="I28" s="116" t="s">
        <v>190</v>
      </c>
      <c r="J28" s="116" t="s">
        <v>190</v>
      </c>
      <c r="K28" s="116" t="s">
        <v>190</v>
      </c>
      <c r="L28" s="116" t="s">
        <v>190</v>
      </c>
      <c r="M28" s="116" t="s">
        <v>190</v>
      </c>
      <c r="N28" s="116" t="s">
        <v>190</v>
      </c>
      <c r="O28" s="116" t="s">
        <v>190</v>
      </c>
      <c r="P28" s="116" t="s">
        <v>201</v>
      </c>
      <c r="Q28" s="116" t="s">
        <v>201</v>
      </c>
      <c r="R28" s="116">
        <v>1.4</v>
      </c>
      <c r="S28" s="116">
        <v>0.92</v>
      </c>
      <c r="T28" s="116" t="s">
        <v>201</v>
      </c>
      <c r="U28" s="116" t="s">
        <v>190</v>
      </c>
      <c r="V28" s="116" t="s">
        <v>201</v>
      </c>
      <c r="W28" s="116" t="s">
        <v>201</v>
      </c>
      <c r="X28" s="116" t="s">
        <v>190</v>
      </c>
      <c r="Y28" s="116" t="s">
        <v>190</v>
      </c>
      <c r="Z28" s="116" t="s">
        <v>190</v>
      </c>
      <c r="AA28" s="116" t="s">
        <v>190</v>
      </c>
      <c r="AB28" s="116" t="s">
        <v>201</v>
      </c>
      <c r="AC28" s="116" t="s">
        <v>201</v>
      </c>
      <c r="AD28" s="116" t="s">
        <v>201</v>
      </c>
      <c r="AE28" s="116" t="s">
        <v>201</v>
      </c>
      <c r="AF28" s="116">
        <v>0.32</v>
      </c>
      <c r="AG28" s="116" t="s">
        <v>200</v>
      </c>
      <c r="AH28" s="116" t="s">
        <v>200</v>
      </c>
      <c r="AI28" s="117" t="s">
        <v>200</v>
      </c>
      <c r="AJ28" s="116" t="s">
        <v>200</v>
      </c>
      <c r="AK28" s="116" t="s">
        <v>200</v>
      </c>
      <c r="AL28" s="116" t="s">
        <v>200</v>
      </c>
      <c r="AM28" s="116" t="s">
        <v>190</v>
      </c>
      <c r="AN28" s="116" t="s">
        <v>190</v>
      </c>
      <c r="AO28" s="117" t="s">
        <v>190</v>
      </c>
      <c r="AP28" s="116" t="s">
        <v>201</v>
      </c>
      <c r="AQ28" s="117" t="s">
        <v>201</v>
      </c>
      <c r="AR28" s="116" t="s">
        <v>190</v>
      </c>
      <c r="AS28" s="117" t="s">
        <v>201</v>
      </c>
      <c r="AT28" s="116" t="s">
        <v>201</v>
      </c>
      <c r="AU28" s="117">
        <v>0.27</v>
      </c>
      <c r="AV28" s="116">
        <v>0.59</v>
      </c>
      <c r="AW28" s="117">
        <v>0.34</v>
      </c>
      <c r="AX28" s="116">
        <v>0.57999999999999996</v>
      </c>
      <c r="AY28" s="117" t="s">
        <v>201</v>
      </c>
      <c r="AZ28" s="116">
        <v>0.54</v>
      </c>
      <c r="BA28" s="117">
        <v>0.63</v>
      </c>
      <c r="BB28" s="116" t="s">
        <v>190</v>
      </c>
      <c r="BC28" s="117" t="s">
        <v>190</v>
      </c>
      <c r="BD28" s="118" t="s">
        <v>190</v>
      </c>
      <c r="BE28" s="119" t="s">
        <v>190</v>
      </c>
      <c r="BF28" s="118" t="s">
        <v>190</v>
      </c>
      <c r="BG28" s="118" t="s">
        <v>201</v>
      </c>
      <c r="BH28" s="118" t="s">
        <v>201</v>
      </c>
      <c r="BI28" s="119" t="s">
        <v>190</v>
      </c>
      <c r="BJ28" s="118" t="s">
        <v>190</v>
      </c>
      <c r="BK28" s="119" t="s">
        <v>201</v>
      </c>
      <c r="BL28" s="118" t="s">
        <v>201</v>
      </c>
      <c r="BM28" s="119" t="s">
        <v>190</v>
      </c>
      <c r="BN28" s="118" t="s">
        <v>201</v>
      </c>
      <c r="BO28" s="118" t="s">
        <v>201</v>
      </c>
      <c r="BP28" s="118" t="s">
        <v>190</v>
      </c>
      <c r="BQ28" s="119" t="s">
        <v>190</v>
      </c>
      <c r="BR28" s="117" t="s">
        <v>380</v>
      </c>
      <c r="BS28" s="117" t="s">
        <v>380</v>
      </c>
      <c r="BT28" s="117" t="s">
        <v>204</v>
      </c>
      <c r="BU28" s="117" t="s">
        <v>204</v>
      </c>
      <c r="BV28" s="117" t="s">
        <v>381</v>
      </c>
      <c r="BW28" s="117" t="s">
        <v>381</v>
      </c>
      <c r="BX28" s="125">
        <v>828.39</v>
      </c>
      <c r="BY28" s="117" t="s">
        <v>382</v>
      </c>
      <c r="BZ28" s="117">
        <v>15.4</v>
      </c>
      <c r="CA28" s="117" t="s">
        <v>383</v>
      </c>
      <c r="CB28" s="117" t="s">
        <v>205</v>
      </c>
      <c r="CC28" s="117" t="s">
        <v>205</v>
      </c>
      <c r="CD28" s="117" t="s">
        <v>382</v>
      </c>
      <c r="CE28" s="117" t="s">
        <v>382</v>
      </c>
      <c r="CF28" s="117" t="s">
        <v>78</v>
      </c>
      <c r="CG28" s="117" t="s">
        <v>78</v>
      </c>
      <c r="CH28" s="117" t="s">
        <v>384</v>
      </c>
      <c r="CI28" s="117" t="s">
        <v>384</v>
      </c>
      <c r="CJ28" s="117" t="s">
        <v>384</v>
      </c>
      <c r="CK28" s="117" t="s">
        <v>384</v>
      </c>
      <c r="CL28" s="117" t="s">
        <v>385</v>
      </c>
      <c r="CM28" s="117" t="s">
        <v>385</v>
      </c>
      <c r="CN28" s="117" t="s">
        <v>78</v>
      </c>
      <c r="CO28" s="117" t="s">
        <v>78</v>
      </c>
      <c r="CP28" s="117" t="s">
        <v>78</v>
      </c>
      <c r="CQ28" s="117" t="s">
        <v>78</v>
      </c>
      <c r="CR28" s="117" t="s">
        <v>204</v>
      </c>
      <c r="CS28" s="117" t="s">
        <v>204</v>
      </c>
      <c r="CT28" s="117" t="s">
        <v>205</v>
      </c>
      <c r="CU28" s="117" t="s">
        <v>205</v>
      </c>
      <c r="CV28" s="117" t="s">
        <v>206</v>
      </c>
      <c r="CW28" s="117" t="s">
        <v>206</v>
      </c>
      <c r="CX28" s="117" t="s">
        <v>54</v>
      </c>
      <c r="CY28" s="117" t="s">
        <v>54</v>
      </c>
      <c r="CZ28" s="117" t="s">
        <v>57</v>
      </c>
      <c r="DA28" s="117" t="s">
        <v>57</v>
      </c>
      <c r="DB28" s="117" t="s">
        <v>380</v>
      </c>
      <c r="DC28" s="117" t="s">
        <v>380</v>
      </c>
      <c r="DD28" s="117" t="s">
        <v>385</v>
      </c>
      <c r="DE28" s="117" t="s">
        <v>385</v>
      </c>
      <c r="DF28" s="117" t="s">
        <v>386</v>
      </c>
      <c r="DG28" s="117" t="s">
        <v>386</v>
      </c>
      <c r="DH28" s="117" t="s">
        <v>387</v>
      </c>
      <c r="DI28" s="117" t="s">
        <v>387</v>
      </c>
      <c r="DJ28" s="117" t="s">
        <v>385</v>
      </c>
      <c r="DK28" s="117" t="s">
        <v>385</v>
      </c>
      <c r="DL28" s="117" t="s">
        <v>387</v>
      </c>
      <c r="DM28" s="117" t="s">
        <v>387</v>
      </c>
      <c r="DN28" s="125">
        <v>7273.45</v>
      </c>
      <c r="DO28" s="117" t="s">
        <v>382</v>
      </c>
      <c r="DP28" s="117">
        <v>33.76</v>
      </c>
      <c r="DQ28" s="117" t="s">
        <v>380</v>
      </c>
      <c r="DR28" s="117" t="s">
        <v>387</v>
      </c>
      <c r="DS28" s="117" t="s">
        <v>387</v>
      </c>
      <c r="DT28" s="117" t="s">
        <v>385</v>
      </c>
      <c r="DU28" s="117" t="s">
        <v>385</v>
      </c>
      <c r="DV28" s="125">
        <v>174.22</v>
      </c>
      <c r="DW28" s="117" t="s">
        <v>387</v>
      </c>
    </row>
    <row r="29" spans="1:139" ht="12.75" hidden="1" x14ac:dyDescent="0.25">
      <c r="B29" s="79" t="s">
        <v>6</v>
      </c>
      <c r="C29" s="74">
        <v>63</v>
      </c>
      <c r="D29" s="74" t="s">
        <v>10</v>
      </c>
      <c r="E29" s="75" t="s">
        <v>10</v>
      </c>
      <c r="F29" s="116" t="s">
        <v>200</v>
      </c>
      <c r="G29" s="116" t="s">
        <v>200</v>
      </c>
      <c r="H29" s="116" t="s">
        <v>200</v>
      </c>
      <c r="I29" s="116" t="s">
        <v>200</v>
      </c>
      <c r="J29" s="116" t="s">
        <v>200</v>
      </c>
      <c r="K29" s="116" t="s">
        <v>200</v>
      </c>
      <c r="L29" s="116" t="s">
        <v>200</v>
      </c>
      <c r="M29" s="116" t="s">
        <v>200</v>
      </c>
      <c r="N29" s="116" t="s">
        <v>200</v>
      </c>
      <c r="O29" s="116" t="s">
        <v>200</v>
      </c>
      <c r="P29" s="116" t="s">
        <v>201</v>
      </c>
      <c r="Q29" s="116" t="s">
        <v>201</v>
      </c>
      <c r="R29" s="116" t="s">
        <v>200</v>
      </c>
      <c r="S29" s="116" t="s">
        <v>201</v>
      </c>
      <c r="T29" s="116" t="s">
        <v>201</v>
      </c>
      <c r="U29" s="116" t="s">
        <v>200</v>
      </c>
      <c r="V29" s="116" t="s">
        <v>201</v>
      </c>
      <c r="W29" s="116" t="s">
        <v>201</v>
      </c>
      <c r="X29" s="116" t="s">
        <v>200</v>
      </c>
      <c r="Y29" s="116" t="s">
        <v>200</v>
      </c>
      <c r="Z29" s="116" t="s">
        <v>200</v>
      </c>
      <c r="AA29" s="116">
        <v>0.96</v>
      </c>
      <c r="AB29" s="116">
        <v>2.78</v>
      </c>
      <c r="AC29" s="116">
        <v>0.47</v>
      </c>
      <c r="AD29" s="116" t="s">
        <v>202</v>
      </c>
      <c r="AE29" s="116" t="s">
        <v>201</v>
      </c>
      <c r="AF29" s="116">
        <v>0.62</v>
      </c>
      <c r="AG29" s="116">
        <v>0.37</v>
      </c>
      <c r="AH29" s="116" t="s">
        <v>200</v>
      </c>
      <c r="AI29" s="117" t="s">
        <v>200</v>
      </c>
      <c r="AJ29" s="116" t="s">
        <v>200</v>
      </c>
      <c r="AK29" s="116" t="s">
        <v>203</v>
      </c>
      <c r="AL29" s="116" t="s">
        <v>200</v>
      </c>
      <c r="AM29" s="116" t="s">
        <v>200</v>
      </c>
      <c r="AN29" s="116" t="s">
        <v>200</v>
      </c>
      <c r="AO29" s="117" t="s">
        <v>200</v>
      </c>
      <c r="AP29" s="116" t="s">
        <v>201</v>
      </c>
      <c r="AQ29" s="117" t="s">
        <v>201</v>
      </c>
      <c r="AR29" s="116" t="s">
        <v>200</v>
      </c>
      <c r="AS29" s="117" t="s">
        <v>201</v>
      </c>
      <c r="AT29" s="116" t="s">
        <v>201</v>
      </c>
      <c r="AU29" s="117" t="s">
        <v>200</v>
      </c>
      <c r="AV29" s="116" t="s">
        <v>200</v>
      </c>
      <c r="AW29" s="117" t="s">
        <v>200</v>
      </c>
      <c r="AX29" s="116" t="s">
        <v>201</v>
      </c>
      <c r="AY29" s="117" t="s">
        <v>201</v>
      </c>
      <c r="AZ29" s="116" t="s">
        <v>200</v>
      </c>
      <c r="BA29" s="117" t="s">
        <v>200</v>
      </c>
      <c r="BB29" s="116" t="s">
        <v>200</v>
      </c>
      <c r="BC29" s="117" t="s">
        <v>200</v>
      </c>
      <c r="BD29" s="118" t="s">
        <v>200</v>
      </c>
      <c r="BE29" s="119" t="s">
        <v>200</v>
      </c>
      <c r="BF29" s="118" t="s">
        <v>200</v>
      </c>
      <c r="BG29" s="118" t="s">
        <v>201</v>
      </c>
      <c r="BH29" s="118" t="s">
        <v>201</v>
      </c>
      <c r="BI29" s="119" t="s">
        <v>200</v>
      </c>
      <c r="BJ29" s="118" t="s">
        <v>200</v>
      </c>
      <c r="BK29" s="119" t="s">
        <v>201</v>
      </c>
      <c r="BL29" s="118" t="s">
        <v>201</v>
      </c>
      <c r="BM29" s="119" t="s">
        <v>200</v>
      </c>
      <c r="BN29" s="118" t="s">
        <v>201</v>
      </c>
      <c r="BO29" s="118" t="s">
        <v>201</v>
      </c>
      <c r="BP29" s="118" t="s">
        <v>200</v>
      </c>
      <c r="BQ29" s="119" t="s">
        <v>200</v>
      </c>
      <c r="BR29" s="117" t="s">
        <v>380</v>
      </c>
      <c r="BS29" s="117" t="s">
        <v>380</v>
      </c>
      <c r="BT29" s="117" t="s">
        <v>204</v>
      </c>
      <c r="BU29" s="117" t="s">
        <v>204</v>
      </c>
      <c r="BV29" s="117" t="s">
        <v>381</v>
      </c>
      <c r="BW29" s="117" t="s">
        <v>381</v>
      </c>
      <c r="BX29" s="125">
        <v>135</v>
      </c>
      <c r="BY29" s="117" t="s">
        <v>382</v>
      </c>
      <c r="BZ29" s="117" t="s">
        <v>383</v>
      </c>
      <c r="CA29" s="117" t="s">
        <v>383</v>
      </c>
      <c r="CB29" s="117" t="s">
        <v>205</v>
      </c>
      <c r="CC29" s="117" t="s">
        <v>205</v>
      </c>
      <c r="CD29" s="117" t="s">
        <v>382</v>
      </c>
      <c r="CE29" s="117" t="s">
        <v>382</v>
      </c>
      <c r="CF29" s="117" t="s">
        <v>78</v>
      </c>
      <c r="CG29" s="117" t="s">
        <v>78</v>
      </c>
      <c r="CH29" s="117" t="s">
        <v>384</v>
      </c>
      <c r="CI29" s="117" t="s">
        <v>384</v>
      </c>
      <c r="CJ29" s="117" t="s">
        <v>384</v>
      </c>
      <c r="CK29" s="117" t="s">
        <v>384</v>
      </c>
      <c r="CL29" s="117" t="s">
        <v>385</v>
      </c>
      <c r="CM29" s="117" t="s">
        <v>385</v>
      </c>
      <c r="CN29" s="117" t="s">
        <v>78</v>
      </c>
      <c r="CO29" s="117" t="s">
        <v>78</v>
      </c>
      <c r="CP29" s="117" t="s">
        <v>78</v>
      </c>
      <c r="CQ29" s="117" t="s">
        <v>78</v>
      </c>
      <c r="CR29" s="117" t="s">
        <v>204</v>
      </c>
      <c r="CS29" s="117" t="s">
        <v>204</v>
      </c>
      <c r="CT29" s="117" t="s">
        <v>205</v>
      </c>
      <c r="CU29" s="117" t="s">
        <v>205</v>
      </c>
      <c r="CV29" s="117" t="s">
        <v>206</v>
      </c>
      <c r="CW29" s="117" t="s">
        <v>206</v>
      </c>
      <c r="CX29" s="117" t="s">
        <v>54</v>
      </c>
      <c r="CY29" s="117" t="s">
        <v>54</v>
      </c>
      <c r="CZ29" s="117" t="s">
        <v>57</v>
      </c>
      <c r="DA29" s="117" t="s">
        <v>57</v>
      </c>
      <c r="DB29" s="117" t="s">
        <v>380</v>
      </c>
      <c r="DC29" s="117" t="s">
        <v>380</v>
      </c>
      <c r="DD29" s="117" t="s">
        <v>385</v>
      </c>
      <c r="DE29" s="117" t="s">
        <v>385</v>
      </c>
      <c r="DF29" s="117" t="s">
        <v>386</v>
      </c>
      <c r="DG29" s="117" t="s">
        <v>386</v>
      </c>
      <c r="DH29" s="117" t="s">
        <v>387</v>
      </c>
      <c r="DI29" s="117" t="s">
        <v>387</v>
      </c>
      <c r="DJ29" s="117" t="s">
        <v>385</v>
      </c>
      <c r="DK29" s="117" t="s">
        <v>385</v>
      </c>
      <c r="DL29" s="117" t="s">
        <v>387</v>
      </c>
      <c r="DM29" s="117" t="s">
        <v>387</v>
      </c>
      <c r="DN29" s="125">
        <v>100.01</v>
      </c>
      <c r="DO29" s="117" t="s">
        <v>382</v>
      </c>
      <c r="DP29" s="117">
        <v>6.47</v>
      </c>
      <c r="DQ29" s="117" t="s">
        <v>380</v>
      </c>
      <c r="DR29" s="117" t="s">
        <v>387</v>
      </c>
      <c r="DS29" s="117" t="s">
        <v>387</v>
      </c>
      <c r="DT29" s="117">
        <v>9</v>
      </c>
      <c r="DU29" s="117" t="s">
        <v>385</v>
      </c>
      <c r="DV29" s="117">
        <v>70.87</v>
      </c>
      <c r="DW29" s="117" t="s">
        <v>387</v>
      </c>
    </row>
    <row r="30" spans="1:139" ht="12.75" hidden="1" x14ac:dyDescent="0.25">
      <c r="B30" s="80" t="s">
        <v>13</v>
      </c>
      <c r="C30" s="74">
        <v>38</v>
      </c>
      <c r="D30" s="74" t="s">
        <v>10</v>
      </c>
      <c r="E30" s="75" t="s">
        <v>10</v>
      </c>
      <c r="F30" s="116" t="s">
        <v>200</v>
      </c>
      <c r="G30" s="116" t="s">
        <v>200</v>
      </c>
      <c r="H30" s="116" t="s">
        <v>200</v>
      </c>
      <c r="I30" s="116" t="s">
        <v>200</v>
      </c>
      <c r="J30" s="116" t="s">
        <v>200</v>
      </c>
      <c r="K30" s="116">
        <v>0.34</v>
      </c>
      <c r="L30" s="116">
        <v>0.33</v>
      </c>
      <c r="M30" s="116">
        <v>0.34</v>
      </c>
      <c r="N30" s="116">
        <v>0.32</v>
      </c>
      <c r="O30" s="116" t="s">
        <v>200</v>
      </c>
      <c r="P30" s="116">
        <v>0.56999999999999995</v>
      </c>
      <c r="Q30" s="116" t="s">
        <v>201</v>
      </c>
      <c r="R30" s="116">
        <v>0.35</v>
      </c>
      <c r="S30" s="116">
        <v>0.6</v>
      </c>
      <c r="T30" s="116" t="s">
        <v>201</v>
      </c>
      <c r="U30" s="116">
        <v>0.3</v>
      </c>
      <c r="V30" s="116">
        <v>0.52</v>
      </c>
      <c r="W30" s="116" t="s">
        <v>201</v>
      </c>
      <c r="X30" s="116">
        <v>0.34</v>
      </c>
      <c r="Y30" s="116">
        <v>0.28000000000000003</v>
      </c>
      <c r="Z30" s="116" t="s">
        <v>200</v>
      </c>
      <c r="AA30" s="116">
        <v>0.28999999999999998</v>
      </c>
      <c r="AB30" s="116">
        <v>0.73</v>
      </c>
      <c r="AC30" s="116" t="s">
        <v>201</v>
      </c>
      <c r="AD30" s="116" t="s">
        <v>79</v>
      </c>
      <c r="AE30" s="116" t="s">
        <v>201</v>
      </c>
      <c r="AF30" s="116" t="s">
        <v>200</v>
      </c>
      <c r="AG30" s="116">
        <v>0.52</v>
      </c>
      <c r="AH30" s="116" t="s">
        <v>200</v>
      </c>
      <c r="AI30" s="117" t="s">
        <v>201</v>
      </c>
      <c r="AJ30" s="116" t="s">
        <v>200</v>
      </c>
      <c r="AK30" s="116" t="s">
        <v>79</v>
      </c>
      <c r="AL30" s="116" t="s">
        <v>200</v>
      </c>
      <c r="AM30" s="116">
        <v>0.35</v>
      </c>
      <c r="AN30" s="116">
        <v>0.32</v>
      </c>
      <c r="AO30" s="117" t="s">
        <v>200</v>
      </c>
      <c r="AP30" s="116">
        <v>0.53</v>
      </c>
      <c r="AQ30" s="117" t="s">
        <v>201</v>
      </c>
      <c r="AR30" s="116">
        <v>0.3</v>
      </c>
      <c r="AS30" s="117">
        <v>0.53</v>
      </c>
      <c r="AT30" s="116" t="s">
        <v>201</v>
      </c>
      <c r="AU30" s="117" t="s">
        <v>200</v>
      </c>
      <c r="AV30" s="116">
        <v>0.38</v>
      </c>
      <c r="AW30" s="117">
        <v>0.34</v>
      </c>
      <c r="AX30" s="116">
        <v>0.57999999999999996</v>
      </c>
      <c r="AY30" s="117" t="s">
        <v>201</v>
      </c>
      <c r="AZ30" s="116">
        <v>0.32</v>
      </c>
      <c r="BA30" s="117">
        <v>0.32</v>
      </c>
      <c r="BB30" s="116" t="s">
        <v>200</v>
      </c>
      <c r="BC30" s="117">
        <v>0.32</v>
      </c>
      <c r="BD30" s="118">
        <v>0.34</v>
      </c>
      <c r="BE30" s="119">
        <v>0.32</v>
      </c>
      <c r="BF30" s="118" t="s">
        <v>200</v>
      </c>
      <c r="BG30" s="118">
        <v>0.48</v>
      </c>
      <c r="BH30" s="118" t="s">
        <v>201</v>
      </c>
      <c r="BI30" s="119" t="s">
        <v>200</v>
      </c>
      <c r="BJ30" s="118">
        <v>0.32</v>
      </c>
      <c r="BK30" s="119">
        <v>0.4</v>
      </c>
      <c r="BL30" s="118" t="s">
        <v>201</v>
      </c>
      <c r="BM30" s="119" t="s">
        <v>200</v>
      </c>
      <c r="BN30" s="118">
        <v>0.49</v>
      </c>
      <c r="BO30" s="118" t="s">
        <v>201</v>
      </c>
      <c r="BP30" s="118">
        <v>0.36</v>
      </c>
      <c r="BQ30" s="120">
        <v>0.38</v>
      </c>
      <c r="BR30" s="117" t="s">
        <v>380</v>
      </c>
      <c r="BS30" s="117" t="s">
        <v>380</v>
      </c>
      <c r="BT30" s="117" t="s">
        <v>204</v>
      </c>
      <c r="BU30" s="117" t="s">
        <v>204</v>
      </c>
      <c r="BV30" s="117" t="s">
        <v>381</v>
      </c>
      <c r="BW30" s="117" t="s">
        <v>381</v>
      </c>
      <c r="BX30" s="125">
        <v>490.9</v>
      </c>
      <c r="BY30" s="117" t="s">
        <v>382</v>
      </c>
      <c r="BZ30" s="117" t="s">
        <v>383</v>
      </c>
      <c r="CA30" s="117" t="s">
        <v>383</v>
      </c>
      <c r="CB30" s="117" t="s">
        <v>205</v>
      </c>
      <c r="CC30" s="117" t="s">
        <v>205</v>
      </c>
      <c r="CD30" s="117" t="s">
        <v>382</v>
      </c>
      <c r="CE30" s="117" t="s">
        <v>382</v>
      </c>
      <c r="CF30" s="117">
        <v>6.4</v>
      </c>
      <c r="CG30" s="117" t="s">
        <v>78</v>
      </c>
      <c r="CH30" s="117" t="s">
        <v>384</v>
      </c>
      <c r="CI30" s="117" t="s">
        <v>384</v>
      </c>
      <c r="CJ30" s="117" t="s">
        <v>384</v>
      </c>
      <c r="CK30" s="117" t="s">
        <v>384</v>
      </c>
      <c r="CL30" s="117" t="s">
        <v>385</v>
      </c>
      <c r="CM30" s="117" t="s">
        <v>385</v>
      </c>
      <c r="CN30" s="117" t="s">
        <v>78</v>
      </c>
      <c r="CO30" s="117" t="s">
        <v>78</v>
      </c>
      <c r="CP30" s="117">
        <v>6.43</v>
      </c>
      <c r="CQ30" s="117" t="s">
        <v>78</v>
      </c>
      <c r="CR30" s="117">
        <v>4.6500000000000004</v>
      </c>
      <c r="CS30" s="117" t="s">
        <v>204</v>
      </c>
      <c r="CT30" s="117" t="s">
        <v>205</v>
      </c>
      <c r="CU30" s="117" t="s">
        <v>205</v>
      </c>
      <c r="CV30" s="117" t="s">
        <v>206</v>
      </c>
      <c r="CW30" s="117" t="s">
        <v>206</v>
      </c>
      <c r="CX30" s="117" t="s">
        <v>54</v>
      </c>
      <c r="CY30" s="117" t="s">
        <v>54</v>
      </c>
      <c r="CZ30" s="117" t="s">
        <v>57</v>
      </c>
      <c r="DA30" s="117" t="s">
        <v>57</v>
      </c>
      <c r="DB30" s="117" t="s">
        <v>380</v>
      </c>
      <c r="DC30" s="117" t="s">
        <v>380</v>
      </c>
      <c r="DD30" s="117" t="s">
        <v>385</v>
      </c>
      <c r="DE30" s="117" t="s">
        <v>385</v>
      </c>
      <c r="DF30" s="117" t="s">
        <v>386</v>
      </c>
      <c r="DG30" s="117" t="s">
        <v>386</v>
      </c>
      <c r="DH30" s="117" t="s">
        <v>387</v>
      </c>
      <c r="DI30" s="117" t="s">
        <v>387</v>
      </c>
      <c r="DJ30" s="117" t="s">
        <v>385</v>
      </c>
      <c r="DK30" s="117" t="s">
        <v>385</v>
      </c>
      <c r="DL30" s="117" t="s">
        <v>387</v>
      </c>
      <c r="DM30" s="117" t="s">
        <v>387</v>
      </c>
      <c r="DN30" s="117">
        <v>10.91</v>
      </c>
      <c r="DO30" s="117" t="s">
        <v>382</v>
      </c>
      <c r="DP30" s="117">
        <v>47.82</v>
      </c>
      <c r="DQ30" s="117" t="s">
        <v>380</v>
      </c>
      <c r="DR30" s="117" t="s">
        <v>387</v>
      </c>
      <c r="DS30" s="117" t="s">
        <v>387</v>
      </c>
      <c r="DT30" s="117" t="s">
        <v>385</v>
      </c>
      <c r="DU30" s="117" t="s">
        <v>385</v>
      </c>
      <c r="DV30" s="125">
        <v>126.98</v>
      </c>
      <c r="DW30" s="117" t="s">
        <v>387</v>
      </c>
    </row>
    <row r="31" spans="1:139" ht="12.75" hidden="1" x14ac:dyDescent="0.25">
      <c r="B31" s="79" t="s">
        <v>4</v>
      </c>
      <c r="C31" s="74">
        <v>1000</v>
      </c>
      <c r="D31" s="74" t="s">
        <v>10</v>
      </c>
      <c r="E31" s="75" t="s">
        <v>10</v>
      </c>
      <c r="F31" s="116" t="s">
        <v>200</v>
      </c>
      <c r="G31" s="116" t="s">
        <v>200</v>
      </c>
      <c r="H31" s="116" t="s">
        <v>200</v>
      </c>
      <c r="I31" s="116" t="s">
        <v>200</v>
      </c>
      <c r="J31" s="116" t="s">
        <v>200</v>
      </c>
      <c r="K31" s="116" t="s">
        <v>200</v>
      </c>
      <c r="L31" s="116" t="s">
        <v>200</v>
      </c>
      <c r="M31" s="116" t="s">
        <v>200</v>
      </c>
      <c r="N31" s="116" t="s">
        <v>200</v>
      </c>
      <c r="O31" s="116" t="s">
        <v>200</v>
      </c>
      <c r="P31" s="116" t="s">
        <v>201</v>
      </c>
      <c r="Q31" s="116" t="s">
        <v>201</v>
      </c>
      <c r="R31" s="116" t="s">
        <v>200</v>
      </c>
      <c r="S31" s="116" t="s">
        <v>201</v>
      </c>
      <c r="T31" s="116" t="s">
        <v>201</v>
      </c>
      <c r="U31" s="116" t="s">
        <v>200</v>
      </c>
      <c r="V31" s="116" t="s">
        <v>201</v>
      </c>
      <c r="W31" s="116" t="s">
        <v>201</v>
      </c>
      <c r="X31" s="116" t="s">
        <v>200</v>
      </c>
      <c r="Y31" s="116" t="s">
        <v>200</v>
      </c>
      <c r="Z31" s="116" t="s">
        <v>200</v>
      </c>
      <c r="AA31" s="116" t="s">
        <v>200</v>
      </c>
      <c r="AB31" s="116" t="s">
        <v>201</v>
      </c>
      <c r="AC31" s="116" t="s">
        <v>201</v>
      </c>
      <c r="AD31" s="116" t="s">
        <v>201</v>
      </c>
      <c r="AE31" s="116" t="s">
        <v>201</v>
      </c>
      <c r="AF31" s="116" t="s">
        <v>200</v>
      </c>
      <c r="AG31" s="116" t="s">
        <v>200</v>
      </c>
      <c r="AH31" s="116" t="s">
        <v>200</v>
      </c>
      <c r="AI31" s="117" t="s">
        <v>200</v>
      </c>
      <c r="AJ31" s="116" t="s">
        <v>200</v>
      </c>
      <c r="AK31" s="116" t="s">
        <v>200</v>
      </c>
      <c r="AL31" s="116" t="s">
        <v>200</v>
      </c>
      <c r="AM31" s="116" t="s">
        <v>200</v>
      </c>
      <c r="AN31" s="116" t="s">
        <v>200</v>
      </c>
      <c r="AO31" s="117" t="s">
        <v>200</v>
      </c>
      <c r="AP31" s="116" t="s">
        <v>201</v>
      </c>
      <c r="AQ31" s="117" t="s">
        <v>201</v>
      </c>
      <c r="AR31" s="116" t="s">
        <v>200</v>
      </c>
      <c r="AS31" s="117" t="s">
        <v>201</v>
      </c>
      <c r="AT31" s="116" t="s">
        <v>201</v>
      </c>
      <c r="AU31" s="117" t="s">
        <v>200</v>
      </c>
      <c r="AV31" s="116" t="s">
        <v>200</v>
      </c>
      <c r="AW31" s="117" t="s">
        <v>200</v>
      </c>
      <c r="AX31" s="116" t="s">
        <v>201</v>
      </c>
      <c r="AY31" s="117" t="s">
        <v>201</v>
      </c>
      <c r="AZ31" s="116" t="s">
        <v>200</v>
      </c>
      <c r="BA31" s="117" t="s">
        <v>200</v>
      </c>
      <c r="BB31" s="116" t="s">
        <v>200</v>
      </c>
      <c r="BC31" s="117" t="s">
        <v>200</v>
      </c>
      <c r="BD31" s="118" t="s">
        <v>200</v>
      </c>
      <c r="BE31" s="119" t="s">
        <v>200</v>
      </c>
      <c r="BF31" s="118" t="s">
        <v>200</v>
      </c>
      <c r="BG31" s="118" t="s">
        <v>201</v>
      </c>
      <c r="BH31" s="118" t="s">
        <v>201</v>
      </c>
      <c r="BI31" s="119" t="s">
        <v>200</v>
      </c>
      <c r="BJ31" s="118" t="s">
        <v>200</v>
      </c>
      <c r="BK31" s="119" t="s">
        <v>201</v>
      </c>
      <c r="BL31" s="118" t="s">
        <v>201</v>
      </c>
      <c r="BM31" s="119" t="s">
        <v>200</v>
      </c>
      <c r="BN31" s="118" t="s">
        <v>201</v>
      </c>
      <c r="BO31" s="118" t="s">
        <v>201</v>
      </c>
      <c r="BP31" s="118" t="s">
        <v>200</v>
      </c>
      <c r="BQ31" s="120" t="s">
        <v>200</v>
      </c>
      <c r="BR31" s="117" t="s">
        <v>380</v>
      </c>
      <c r="BS31" s="117" t="s">
        <v>380</v>
      </c>
      <c r="BT31" s="117" t="s">
        <v>204</v>
      </c>
      <c r="BU31" s="117" t="s">
        <v>204</v>
      </c>
      <c r="BV31" s="117" t="s">
        <v>381</v>
      </c>
      <c r="BW31" s="117" t="s">
        <v>381</v>
      </c>
      <c r="BX31" s="117" t="s">
        <v>382</v>
      </c>
      <c r="BY31" s="117" t="s">
        <v>382</v>
      </c>
      <c r="BZ31" s="117" t="s">
        <v>383</v>
      </c>
      <c r="CA31" s="117" t="s">
        <v>383</v>
      </c>
      <c r="CB31" s="117" t="s">
        <v>205</v>
      </c>
      <c r="CC31" s="117" t="s">
        <v>205</v>
      </c>
      <c r="CD31" s="117" t="s">
        <v>382</v>
      </c>
      <c r="CE31" s="117" t="s">
        <v>382</v>
      </c>
      <c r="CF31" s="117" t="s">
        <v>78</v>
      </c>
      <c r="CG31" s="117" t="s">
        <v>78</v>
      </c>
      <c r="CH31" s="117" t="s">
        <v>384</v>
      </c>
      <c r="CI31" s="117" t="s">
        <v>384</v>
      </c>
      <c r="CJ31" s="117" t="s">
        <v>384</v>
      </c>
      <c r="CK31" s="117" t="s">
        <v>384</v>
      </c>
      <c r="CL31" s="117" t="s">
        <v>385</v>
      </c>
      <c r="CM31" s="117" t="s">
        <v>385</v>
      </c>
      <c r="CN31" s="117" t="s">
        <v>78</v>
      </c>
      <c r="CO31" s="117" t="s">
        <v>78</v>
      </c>
      <c r="CP31" s="117" t="s">
        <v>78</v>
      </c>
      <c r="CQ31" s="117" t="s">
        <v>78</v>
      </c>
      <c r="CR31" s="117" t="s">
        <v>204</v>
      </c>
      <c r="CS31" s="117" t="s">
        <v>204</v>
      </c>
      <c r="CT31" s="117" t="s">
        <v>205</v>
      </c>
      <c r="CU31" s="117" t="s">
        <v>205</v>
      </c>
      <c r="CV31" s="117" t="s">
        <v>206</v>
      </c>
      <c r="CW31" s="117" t="s">
        <v>206</v>
      </c>
      <c r="CX31" s="117" t="s">
        <v>54</v>
      </c>
      <c r="CY31" s="117" t="s">
        <v>54</v>
      </c>
      <c r="CZ31" s="117" t="s">
        <v>57</v>
      </c>
      <c r="DA31" s="117" t="s">
        <v>57</v>
      </c>
      <c r="DB31" s="117" t="s">
        <v>380</v>
      </c>
      <c r="DC31" s="117" t="s">
        <v>380</v>
      </c>
      <c r="DD31" s="117" t="s">
        <v>385</v>
      </c>
      <c r="DE31" s="117" t="s">
        <v>385</v>
      </c>
      <c r="DF31" s="117" t="s">
        <v>386</v>
      </c>
      <c r="DG31" s="117" t="s">
        <v>386</v>
      </c>
      <c r="DH31" s="117" t="s">
        <v>387</v>
      </c>
      <c r="DI31" s="117" t="s">
        <v>387</v>
      </c>
      <c r="DJ31" s="117" t="s">
        <v>385</v>
      </c>
      <c r="DK31" s="117" t="s">
        <v>385</v>
      </c>
      <c r="DL31" s="117" t="s">
        <v>387</v>
      </c>
      <c r="DM31" s="117" t="s">
        <v>387</v>
      </c>
      <c r="DN31" s="117" t="s">
        <v>382</v>
      </c>
      <c r="DO31" s="117" t="s">
        <v>382</v>
      </c>
      <c r="DP31" s="117" t="s">
        <v>380</v>
      </c>
      <c r="DQ31" s="117" t="s">
        <v>380</v>
      </c>
      <c r="DR31" s="117" t="s">
        <v>387</v>
      </c>
      <c r="DS31" s="117" t="s">
        <v>387</v>
      </c>
      <c r="DT31" s="117" t="s">
        <v>385</v>
      </c>
      <c r="DU31" s="117" t="s">
        <v>385</v>
      </c>
      <c r="DV31" s="117" t="s">
        <v>387</v>
      </c>
      <c r="DW31" s="117" t="s">
        <v>387</v>
      </c>
    </row>
    <row r="32" spans="1:139" ht="12.75" x14ac:dyDescent="0.25">
      <c r="B32" s="79" t="s">
        <v>7</v>
      </c>
      <c r="C32" s="74">
        <v>2</v>
      </c>
      <c r="D32" s="134">
        <v>10</v>
      </c>
      <c r="E32" s="76">
        <v>3.3</v>
      </c>
      <c r="F32" s="116" t="s">
        <v>200</v>
      </c>
      <c r="G32" s="116" t="s">
        <v>200</v>
      </c>
      <c r="H32" s="116" t="s">
        <v>200</v>
      </c>
      <c r="I32" s="116" t="s">
        <v>200</v>
      </c>
      <c r="J32" s="116" t="s">
        <v>200</v>
      </c>
      <c r="K32" s="116">
        <v>0.33</v>
      </c>
      <c r="L32" s="116" t="s">
        <v>200</v>
      </c>
      <c r="M32" s="116" t="s">
        <v>200</v>
      </c>
      <c r="N32" s="116">
        <v>40.94</v>
      </c>
      <c r="O32" s="116">
        <v>23.21</v>
      </c>
      <c r="P32" s="116">
        <v>79.290000000000006</v>
      </c>
      <c r="Q32" s="116" t="s">
        <v>201</v>
      </c>
      <c r="R32" s="116">
        <v>54.76</v>
      </c>
      <c r="S32" s="116">
        <v>65.77</v>
      </c>
      <c r="T32" s="116" t="s">
        <v>201</v>
      </c>
      <c r="U32" s="116">
        <v>1.1000000000000001</v>
      </c>
      <c r="V32" s="116">
        <v>5.22</v>
      </c>
      <c r="W32" s="116" t="s">
        <v>201</v>
      </c>
      <c r="X32" s="116">
        <v>2.19</v>
      </c>
      <c r="Y32" s="116">
        <v>0.48</v>
      </c>
      <c r="Z32" s="116" t="s">
        <v>200</v>
      </c>
      <c r="AA32" s="124">
        <v>155.81</v>
      </c>
      <c r="AB32" s="124">
        <v>256.42</v>
      </c>
      <c r="AC32" s="116" t="s">
        <v>201</v>
      </c>
      <c r="AD32" s="116">
        <v>13.1</v>
      </c>
      <c r="AE32" s="116" t="s">
        <v>201</v>
      </c>
      <c r="AF32" s="116">
        <v>31.17</v>
      </c>
      <c r="AG32" s="116">
        <v>9.93</v>
      </c>
      <c r="AH32" s="116" t="s">
        <v>200</v>
      </c>
      <c r="AI32" s="117">
        <v>1.88</v>
      </c>
      <c r="AJ32" s="116" t="s">
        <v>200</v>
      </c>
      <c r="AK32" s="116">
        <v>4.82</v>
      </c>
      <c r="AL32" s="116" t="s">
        <v>200</v>
      </c>
      <c r="AM32" s="116">
        <v>12.81</v>
      </c>
      <c r="AN32" s="116">
        <v>3.84</v>
      </c>
      <c r="AO32" s="117" t="s">
        <v>200</v>
      </c>
      <c r="AP32" s="116">
        <v>0.4</v>
      </c>
      <c r="AQ32" s="117" t="s">
        <v>201</v>
      </c>
      <c r="AR32" s="116">
        <v>7.94</v>
      </c>
      <c r="AS32" s="117">
        <v>11.81</v>
      </c>
      <c r="AT32" s="116" t="s">
        <v>201</v>
      </c>
      <c r="AU32" s="117">
        <v>9.31</v>
      </c>
      <c r="AV32" s="116">
        <v>23.28</v>
      </c>
      <c r="AW32" s="117">
        <v>15.06</v>
      </c>
      <c r="AX32" s="116">
        <v>29</v>
      </c>
      <c r="AY32" s="117" t="s">
        <v>201</v>
      </c>
      <c r="AZ32" s="116">
        <v>19.16</v>
      </c>
      <c r="BA32" s="117">
        <v>24.63</v>
      </c>
      <c r="BB32" s="116" t="s">
        <v>200</v>
      </c>
      <c r="BC32" s="117" t="s">
        <v>200</v>
      </c>
      <c r="BD32" s="118" t="s">
        <v>200</v>
      </c>
      <c r="BE32" s="119" t="s">
        <v>200</v>
      </c>
      <c r="BF32" s="118" t="s">
        <v>200</v>
      </c>
      <c r="BG32" s="118">
        <v>0.4</v>
      </c>
      <c r="BH32" s="118" t="s">
        <v>201</v>
      </c>
      <c r="BI32" s="119" t="s">
        <v>200</v>
      </c>
      <c r="BJ32" s="118" t="s">
        <v>200</v>
      </c>
      <c r="BK32" s="119">
        <v>0.4</v>
      </c>
      <c r="BL32" s="118" t="s">
        <v>201</v>
      </c>
      <c r="BM32" s="119" t="s">
        <v>200</v>
      </c>
      <c r="BN32" s="118">
        <v>0.4</v>
      </c>
      <c r="BO32" s="118" t="s">
        <v>201</v>
      </c>
      <c r="BP32" s="118" t="s">
        <v>200</v>
      </c>
      <c r="BQ32" s="120">
        <v>0.76</v>
      </c>
      <c r="BR32" s="117">
        <v>75.3</v>
      </c>
      <c r="BS32" s="117" t="s">
        <v>380</v>
      </c>
      <c r="BT32" s="125">
        <v>3706.11</v>
      </c>
      <c r="BU32" s="117" t="s">
        <v>204</v>
      </c>
      <c r="BV32" s="125">
        <v>1873.54</v>
      </c>
      <c r="BW32" s="117" t="s">
        <v>381</v>
      </c>
      <c r="BX32" s="125">
        <v>644302.22</v>
      </c>
      <c r="BY32" s="117">
        <v>26.08</v>
      </c>
      <c r="BZ32" s="125">
        <v>216.81</v>
      </c>
      <c r="CA32" s="117" t="s">
        <v>383</v>
      </c>
      <c r="CB32" s="117">
        <v>31.67</v>
      </c>
      <c r="CC32" s="117" t="s">
        <v>205</v>
      </c>
      <c r="CD32" s="117" t="s">
        <v>382</v>
      </c>
      <c r="CE32" s="117" t="s">
        <v>382</v>
      </c>
      <c r="CF32" s="117">
        <v>13.45</v>
      </c>
      <c r="CG32" s="117" t="s">
        <v>78</v>
      </c>
      <c r="CH32" s="117" t="s">
        <v>384</v>
      </c>
      <c r="CI32" s="117" t="s">
        <v>384</v>
      </c>
      <c r="CJ32" s="117">
        <v>34.049999999999997</v>
      </c>
      <c r="CK32" s="117" t="s">
        <v>384</v>
      </c>
      <c r="CL32" s="125">
        <v>144.38999999999999</v>
      </c>
      <c r="CM32" s="117" t="s">
        <v>385</v>
      </c>
      <c r="CN32" s="117">
        <v>9.57</v>
      </c>
      <c r="CO32" s="117" t="s">
        <v>78</v>
      </c>
      <c r="CP32" s="117">
        <v>6.43</v>
      </c>
      <c r="CQ32" s="117" t="s">
        <v>78</v>
      </c>
      <c r="CR32" s="117">
        <v>41.83</v>
      </c>
      <c r="CS32" s="117" t="s">
        <v>204</v>
      </c>
      <c r="CT32" s="117" t="s">
        <v>205</v>
      </c>
      <c r="CU32" s="117" t="s">
        <v>205</v>
      </c>
      <c r="CV32" s="117" t="s">
        <v>206</v>
      </c>
      <c r="CW32" s="117" t="s">
        <v>206</v>
      </c>
      <c r="CX32" s="117" t="s">
        <v>54</v>
      </c>
      <c r="CY32" s="117" t="s">
        <v>54</v>
      </c>
      <c r="CZ32" s="117" t="s">
        <v>57</v>
      </c>
      <c r="DA32" s="117" t="s">
        <v>57</v>
      </c>
      <c r="DB32" s="117" t="s">
        <v>380</v>
      </c>
      <c r="DC32" s="117" t="s">
        <v>380</v>
      </c>
      <c r="DD32" s="125">
        <v>870.2</v>
      </c>
      <c r="DE32" s="117" t="s">
        <v>385</v>
      </c>
      <c r="DF32" s="125">
        <v>520.22</v>
      </c>
      <c r="DG32" s="117" t="s">
        <v>386</v>
      </c>
      <c r="DH32" s="117">
        <v>17.62</v>
      </c>
      <c r="DI32" s="117" t="s">
        <v>387</v>
      </c>
      <c r="DJ32" s="117">
        <v>27.71</v>
      </c>
      <c r="DK32" s="117" t="s">
        <v>385</v>
      </c>
      <c r="DL32" s="125">
        <v>103.04</v>
      </c>
      <c r="DM32" s="117" t="s">
        <v>387</v>
      </c>
      <c r="DN32" s="125">
        <v>121224.24</v>
      </c>
      <c r="DO32" s="117">
        <v>22.12</v>
      </c>
      <c r="DP32" s="125">
        <v>12659.08</v>
      </c>
      <c r="DQ32" s="117" t="s">
        <v>380</v>
      </c>
      <c r="DR32" s="117">
        <v>28.43</v>
      </c>
      <c r="DS32" s="117" t="s">
        <v>387</v>
      </c>
      <c r="DT32" s="125">
        <v>1320.31</v>
      </c>
      <c r="DU32" s="117" t="s">
        <v>385</v>
      </c>
      <c r="DV32" s="125">
        <v>295293.61</v>
      </c>
      <c r="DW32" s="117">
        <v>6.5</v>
      </c>
    </row>
    <row r="33" spans="2:127" ht="12.75" x14ac:dyDescent="0.25">
      <c r="B33" s="79" t="s">
        <v>3</v>
      </c>
      <c r="C33" s="74">
        <v>250</v>
      </c>
      <c r="D33" s="134">
        <v>1250</v>
      </c>
      <c r="E33" s="76">
        <v>5.2</v>
      </c>
      <c r="F33" s="116">
        <v>2.69</v>
      </c>
      <c r="G33" s="116" t="s">
        <v>200</v>
      </c>
      <c r="H33" s="137">
        <v>0.74</v>
      </c>
      <c r="I33" s="137">
        <v>0.42</v>
      </c>
      <c r="J33" s="137">
        <v>0.57999999999999996</v>
      </c>
      <c r="K33" s="116">
        <v>2.98</v>
      </c>
      <c r="L33" s="116">
        <v>0.93</v>
      </c>
      <c r="M33" s="116">
        <v>1.75</v>
      </c>
      <c r="N33" s="116">
        <v>92.57</v>
      </c>
      <c r="O33" s="116">
        <v>52.69</v>
      </c>
      <c r="P33" s="124">
        <v>160.57</v>
      </c>
      <c r="Q33" s="116" t="s">
        <v>201</v>
      </c>
      <c r="R33" s="124">
        <v>432.25</v>
      </c>
      <c r="S33" s="124">
        <v>458.39</v>
      </c>
      <c r="T33" s="116" t="s">
        <v>201</v>
      </c>
      <c r="U33" s="116">
        <v>9.77</v>
      </c>
      <c r="V33" s="116">
        <v>40.130000000000003</v>
      </c>
      <c r="W33" s="116" t="s">
        <v>201</v>
      </c>
      <c r="X33" s="116">
        <v>19.21</v>
      </c>
      <c r="Y33" s="116">
        <v>3.84</v>
      </c>
      <c r="Z33" s="116">
        <v>1.25</v>
      </c>
      <c r="AA33" s="124">
        <v>1374.88</v>
      </c>
      <c r="AB33" s="124">
        <v>1752.23</v>
      </c>
      <c r="AC33" s="116" t="s">
        <v>201</v>
      </c>
      <c r="AD33" s="116">
        <v>42.5</v>
      </c>
      <c r="AE33" s="116" t="s">
        <v>201</v>
      </c>
      <c r="AF33" s="124">
        <v>112.39</v>
      </c>
      <c r="AG33" s="116">
        <v>43.56</v>
      </c>
      <c r="AH33" s="116" t="s">
        <v>200</v>
      </c>
      <c r="AI33" s="117">
        <v>9.39</v>
      </c>
      <c r="AJ33" s="116" t="s">
        <v>200</v>
      </c>
      <c r="AK33" s="116">
        <v>18.93</v>
      </c>
      <c r="AL33" s="116" t="s">
        <v>200</v>
      </c>
      <c r="AM33" s="116">
        <v>33.28</v>
      </c>
      <c r="AN33" s="116">
        <v>8.82</v>
      </c>
      <c r="AO33" s="117">
        <v>0.63</v>
      </c>
      <c r="AP33" s="116">
        <v>1.98</v>
      </c>
      <c r="AQ33" s="117" t="s">
        <v>201</v>
      </c>
      <c r="AR33" s="116">
        <v>67.22</v>
      </c>
      <c r="AS33" s="117">
        <v>92.5</v>
      </c>
      <c r="AT33" s="116" t="s">
        <v>201</v>
      </c>
      <c r="AU33" s="117">
        <v>75.25</v>
      </c>
      <c r="AV33" s="124">
        <v>192.2</v>
      </c>
      <c r="AW33" s="125">
        <v>140.91999999999999</v>
      </c>
      <c r="AX33" s="124">
        <v>223.05</v>
      </c>
      <c r="AY33" s="117" t="s">
        <v>201</v>
      </c>
      <c r="AZ33" s="124">
        <v>155.29</v>
      </c>
      <c r="BA33" s="125">
        <v>208.04</v>
      </c>
      <c r="BB33" s="116">
        <v>1.04</v>
      </c>
      <c r="BC33" s="117">
        <v>2.15</v>
      </c>
      <c r="BD33" s="118">
        <v>1.82</v>
      </c>
      <c r="BE33" s="119">
        <v>0.59</v>
      </c>
      <c r="BF33" s="118">
        <v>0.96</v>
      </c>
      <c r="BG33" s="118">
        <v>0.82</v>
      </c>
      <c r="BH33" s="118" t="s">
        <v>201</v>
      </c>
      <c r="BI33" s="119">
        <v>0.87</v>
      </c>
      <c r="BJ33" s="118">
        <v>1.47</v>
      </c>
      <c r="BK33" s="119">
        <v>1.32</v>
      </c>
      <c r="BL33" s="118" t="s">
        <v>201</v>
      </c>
      <c r="BM33" s="119">
        <v>4.03</v>
      </c>
      <c r="BN33" s="118">
        <v>3.24</v>
      </c>
      <c r="BO33" s="118" t="s">
        <v>201</v>
      </c>
      <c r="BP33" s="118">
        <v>5.72</v>
      </c>
      <c r="BQ33" s="120">
        <v>4.78</v>
      </c>
      <c r="BR33" s="125">
        <v>1310.73</v>
      </c>
      <c r="BS33" s="117" t="s">
        <v>380</v>
      </c>
      <c r="BT33" s="125">
        <v>6485.69</v>
      </c>
      <c r="BU33" s="117" t="s">
        <v>204</v>
      </c>
      <c r="BV33" s="125">
        <v>4215.46</v>
      </c>
      <c r="BW33" s="117" t="s">
        <v>381</v>
      </c>
      <c r="BX33" s="125">
        <v>3681726.98</v>
      </c>
      <c r="BY33" s="117">
        <v>70.569999999999993</v>
      </c>
      <c r="BZ33" s="125">
        <v>2576.62</v>
      </c>
      <c r="CA33" s="117" t="s">
        <v>383</v>
      </c>
      <c r="CB33" s="125">
        <v>146.16999999999999</v>
      </c>
      <c r="CC33" s="117" t="s">
        <v>205</v>
      </c>
      <c r="CD33" s="117">
        <v>26.07</v>
      </c>
      <c r="CE33" s="117" t="s">
        <v>382</v>
      </c>
      <c r="CF33" s="125">
        <v>992.64</v>
      </c>
      <c r="CG33" s="117" t="s">
        <v>78</v>
      </c>
      <c r="CH33" s="117">
        <v>26.16</v>
      </c>
      <c r="CI33" s="117" t="s">
        <v>384</v>
      </c>
      <c r="CJ33" s="117">
        <v>37.15</v>
      </c>
      <c r="CK33" s="117" t="s">
        <v>384</v>
      </c>
      <c r="CL33" s="117">
        <v>45.12</v>
      </c>
      <c r="CM33" s="117" t="s">
        <v>385</v>
      </c>
      <c r="CN33" s="125">
        <v>191.37</v>
      </c>
      <c r="CO33" s="117" t="s">
        <v>78</v>
      </c>
      <c r="CP33" s="117">
        <v>18.64</v>
      </c>
      <c r="CQ33" s="117" t="s">
        <v>78</v>
      </c>
      <c r="CR33" s="125">
        <v>348.55</v>
      </c>
      <c r="CS33" s="117" t="s">
        <v>204</v>
      </c>
      <c r="CT33" s="117">
        <v>9.3800000000000008</v>
      </c>
      <c r="CU33" s="117" t="s">
        <v>205</v>
      </c>
      <c r="CV33" s="117">
        <v>6.52</v>
      </c>
      <c r="CW33" s="117" t="s">
        <v>206</v>
      </c>
      <c r="CX33" s="117" t="s">
        <v>54</v>
      </c>
      <c r="CY33" s="117" t="s">
        <v>54</v>
      </c>
      <c r="CZ33" s="117" t="s">
        <v>57</v>
      </c>
      <c r="DA33" s="117" t="s">
        <v>57</v>
      </c>
      <c r="DB33" s="117">
        <v>9.4600000000000009</v>
      </c>
      <c r="DC33" s="117" t="s">
        <v>380</v>
      </c>
      <c r="DD33" s="125">
        <v>10502.47</v>
      </c>
      <c r="DE33" s="117" t="s">
        <v>385</v>
      </c>
      <c r="DF33" s="125">
        <v>1184.95</v>
      </c>
      <c r="DG33" s="117" t="s">
        <v>386</v>
      </c>
      <c r="DH33" s="125">
        <v>161.51</v>
      </c>
      <c r="DI33" s="117" t="s">
        <v>387</v>
      </c>
      <c r="DJ33" s="125">
        <v>357.5</v>
      </c>
      <c r="DK33" s="117" t="s">
        <v>385</v>
      </c>
      <c r="DL33" s="125">
        <v>1943.13</v>
      </c>
      <c r="DM33" s="117" t="s">
        <v>387</v>
      </c>
      <c r="DN33" s="125">
        <v>66673.33</v>
      </c>
      <c r="DO33" s="117" t="s">
        <v>382</v>
      </c>
      <c r="DP33" s="125">
        <v>104085.79</v>
      </c>
      <c r="DQ33" s="117">
        <v>6.19</v>
      </c>
      <c r="DR33" s="125">
        <v>1934.42</v>
      </c>
      <c r="DS33" s="117" t="s">
        <v>387</v>
      </c>
      <c r="DT33" s="125">
        <v>22505.29</v>
      </c>
      <c r="DU33" s="117" t="s">
        <v>385</v>
      </c>
      <c r="DV33" s="125">
        <v>1181174.44</v>
      </c>
      <c r="DW33" s="117">
        <v>9.15</v>
      </c>
    </row>
    <row r="34" spans="2:127" ht="12.75" x14ac:dyDescent="0.25">
      <c r="B34" s="38" t="s">
        <v>58</v>
      </c>
      <c r="C34" s="35" t="s">
        <v>10</v>
      </c>
      <c r="D34" s="134"/>
      <c r="E34" s="34" t="s">
        <v>10</v>
      </c>
      <c r="F34" s="116">
        <v>2.69</v>
      </c>
      <c r="G34" s="121" t="s">
        <v>56</v>
      </c>
      <c r="H34" s="137">
        <f>SUM(H23:H33)</f>
        <v>0.74</v>
      </c>
      <c r="I34" s="137">
        <f>SUM(I23:I33)</f>
        <v>0.42</v>
      </c>
      <c r="J34" s="137">
        <f t="shared" ref="J34:O34" si="0">SUM(J23:J33)</f>
        <v>0.57999999999999996</v>
      </c>
      <c r="K34" s="116">
        <f t="shared" si="0"/>
        <v>3.65</v>
      </c>
      <c r="L34" s="116">
        <f t="shared" si="0"/>
        <v>1.26</v>
      </c>
      <c r="M34" s="116">
        <f t="shared" si="0"/>
        <v>2.09</v>
      </c>
      <c r="N34" s="124">
        <f t="shared" si="0"/>
        <v>133.82999999999998</v>
      </c>
      <c r="O34" s="124">
        <f t="shared" si="0"/>
        <v>75.900000000000006</v>
      </c>
      <c r="P34" s="124">
        <v>237.88</v>
      </c>
      <c r="Q34" s="121" t="s">
        <v>56</v>
      </c>
      <c r="R34" s="124">
        <f t="shared" ref="R34" si="1">SUM(R23:R33)</f>
        <v>488.76</v>
      </c>
      <c r="S34" s="124">
        <v>518.17999999999995</v>
      </c>
      <c r="T34" s="121" t="s">
        <v>56</v>
      </c>
      <c r="U34" s="116">
        <f>SUM(U23:U33)</f>
        <v>11.17</v>
      </c>
      <c r="V34" s="116">
        <v>46.15</v>
      </c>
      <c r="W34" s="121" t="s">
        <v>56</v>
      </c>
      <c r="X34" s="116">
        <f t="shared" ref="X34" si="2">SUM(X23:X33)</f>
        <v>21.740000000000002</v>
      </c>
      <c r="Y34" s="116">
        <f t="shared" ref="Y34" si="3">SUM(Y23:Y33)</f>
        <v>4.5999999999999996</v>
      </c>
      <c r="Z34" s="116">
        <f t="shared" ref="Z34" si="4">SUM(Z23:Z33)</f>
        <v>1.25</v>
      </c>
      <c r="AA34" s="124">
        <f t="shared" ref="AA34" si="5">SUM(AA23:AA33)</f>
        <v>1531.94</v>
      </c>
      <c r="AB34" s="124">
        <v>1987.29</v>
      </c>
      <c r="AC34" s="116">
        <v>0.47</v>
      </c>
      <c r="AD34" s="116">
        <v>56.67</v>
      </c>
      <c r="AE34" s="121" t="s">
        <v>56</v>
      </c>
      <c r="AF34" s="124">
        <f t="shared" ref="AF34" si="6">SUM(AF23:AF33)</f>
        <v>144.5</v>
      </c>
      <c r="AG34" s="116">
        <v>54.02</v>
      </c>
      <c r="AH34" s="121" t="s">
        <v>56</v>
      </c>
      <c r="AI34" s="117">
        <v>11.78</v>
      </c>
      <c r="AJ34" s="121" t="s">
        <v>56</v>
      </c>
      <c r="AK34" s="116">
        <v>24.09</v>
      </c>
      <c r="AL34" s="121" t="s">
        <v>56</v>
      </c>
      <c r="AM34" s="116">
        <f t="shared" ref="AM34" si="7">SUM(AM23:AM33)</f>
        <v>46.44</v>
      </c>
      <c r="AN34" s="116">
        <f t="shared" ref="AN34" si="8">SUM(AN23:AN33)</f>
        <v>12.98</v>
      </c>
      <c r="AO34" s="116">
        <f t="shared" ref="AO34" si="9">SUM(AO23:AO33)</f>
        <v>0.63</v>
      </c>
      <c r="AP34" s="116">
        <v>2.97</v>
      </c>
      <c r="AQ34" s="122" t="s">
        <v>56</v>
      </c>
      <c r="AR34" s="116">
        <f t="shared" ref="AR34" si="10">SUM(AR23:AR33)</f>
        <v>75.459999999999994</v>
      </c>
      <c r="AS34" s="125">
        <v>104.3</v>
      </c>
      <c r="AT34" s="121" t="s">
        <v>56</v>
      </c>
      <c r="AU34" s="116">
        <f t="shared" ref="AU34" si="11">SUM(AU23:AU33)</f>
        <v>84.83</v>
      </c>
      <c r="AV34" s="124">
        <f t="shared" ref="AV34" si="12">SUM(AV23:AV33)</f>
        <v>216.45</v>
      </c>
      <c r="AW34" s="124">
        <f t="shared" ref="AW34" si="13">SUM(AW23:AW33)</f>
        <v>156.66</v>
      </c>
      <c r="AX34" s="124">
        <v>267.66000000000003</v>
      </c>
      <c r="AY34" s="122" t="s">
        <v>56</v>
      </c>
      <c r="AZ34" s="124">
        <f t="shared" ref="AZ34" si="14">SUM(AZ23:AZ33)</f>
        <v>175.31</v>
      </c>
      <c r="BA34" s="124">
        <f t="shared" ref="BA34" si="15">SUM(BA23:BA33)</f>
        <v>233.62</v>
      </c>
      <c r="BB34" s="116">
        <f t="shared" ref="BB34" si="16">SUM(BB23:BB33)</f>
        <v>1.04</v>
      </c>
      <c r="BC34" s="116">
        <f t="shared" ref="BC34" si="17">SUM(BC23:BC33)</f>
        <v>2.4699999999999998</v>
      </c>
      <c r="BD34" s="116">
        <f t="shared" ref="BD34" si="18">SUM(BD23:BD33)</f>
        <v>2.16</v>
      </c>
      <c r="BE34" s="116">
        <f t="shared" ref="BE34" si="19">SUM(BE23:BE33)</f>
        <v>0.90999999999999992</v>
      </c>
      <c r="BF34" s="116">
        <f t="shared" ref="BF34" si="20">SUM(BF23:BF33)</f>
        <v>0.96</v>
      </c>
      <c r="BG34" s="118">
        <v>1.31</v>
      </c>
      <c r="BH34" s="121" t="s">
        <v>56</v>
      </c>
      <c r="BI34" s="116">
        <f t="shared" ref="BI34" si="21">SUM(BI23:BI33)</f>
        <v>0.87</v>
      </c>
      <c r="BJ34" s="116">
        <f t="shared" ref="BJ34" si="22">SUM(BJ23:BJ33)</f>
        <v>1.79</v>
      </c>
      <c r="BK34" s="119">
        <v>1.72</v>
      </c>
      <c r="BL34" s="121" t="s">
        <v>56</v>
      </c>
      <c r="BM34" s="116">
        <f t="shared" ref="BM34" si="23">SUM(BM23:BM33)</f>
        <v>4.03</v>
      </c>
      <c r="BN34" s="118">
        <v>3.64</v>
      </c>
      <c r="BO34" s="121" t="s">
        <v>56</v>
      </c>
      <c r="BP34" s="116">
        <f t="shared" ref="BP34" si="24">SUM(BP23:BP33)</f>
        <v>6.08</v>
      </c>
      <c r="BQ34" s="116">
        <f t="shared" ref="BQ34" si="25">SUM(BQ23:BQ33)</f>
        <v>5.92</v>
      </c>
      <c r="BR34" s="126">
        <v>1394.4</v>
      </c>
      <c r="BS34" s="123" t="s">
        <v>56</v>
      </c>
      <c r="BT34" s="124">
        <v>10191.790000000001</v>
      </c>
      <c r="BU34" s="122" t="s">
        <v>56</v>
      </c>
      <c r="BV34" s="124">
        <v>6088.99</v>
      </c>
      <c r="BW34" s="122" t="s">
        <v>56</v>
      </c>
      <c r="BX34" s="124">
        <v>4295348.1399999997</v>
      </c>
      <c r="BY34" s="117">
        <v>98.18</v>
      </c>
      <c r="BZ34" s="124">
        <v>2796.58</v>
      </c>
      <c r="CA34" s="122" t="s">
        <v>56</v>
      </c>
      <c r="CB34" s="124">
        <v>177.84</v>
      </c>
      <c r="CC34" s="122" t="s">
        <v>56</v>
      </c>
      <c r="CD34" s="116">
        <v>26.07</v>
      </c>
      <c r="CE34" s="122" t="s">
        <v>56</v>
      </c>
      <c r="CF34" s="124">
        <v>1024.6600000000001</v>
      </c>
      <c r="CG34" s="122" t="s">
        <v>56</v>
      </c>
      <c r="CH34" s="116">
        <v>26.16</v>
      </c>
      <c r="CI34" s="122" t="s">
        <v>56</v>
      </c>
      <c r="CJ34" s="116">
        <v>71.2</v>
      </c>
      <c r="CK34" s="122" t="s">
        <v>56</v>
      </c>
      <c r="CL34" s="124">
        <v>186.5</v>
      </c>
      <c r="CM34" s="122" t="s">
        <v>56</v>
      </c>
      <c r="CN34" s="124">
        <v>200.94</v>
      </c>
      <c r="CO34" s="122" t="s">
        <v>56</v>
      </c>
      <c r="CP34" s="116">
        <v>18.64</v>
      </c>
      <c r="CQ34" s="122" t="s">
        <v>56</v>
      </c>
      <c r="CR34" s="124">
        <v>395.02</v>
      </c>
      <c r="CS34" s="122" t="s">
        <v>56</v>
      </c>
      <c r="CT34" s="116">
        <v>9.3800000000000008</v>
      </c>
      <c r="CU34" s="122" t="s">
        <v>56</v>
      </c>
      <c r="CV34" s="116">
        <v>6.52</v>
      </c>
      <c r="CW34" s="122" t="s">
        <v>56</v>
      </c>
      <c r="CX34" s="121" t="s">
        <v>56</v>
      </c>
      <c r="CY34" s="122" t="s">
        <v>56</v>
      </c>
      <c r="CZ34" s="116" t="s">
        <v>56</v>
      </c>
      <c r="DA34" s="116" t="s">
        <v>56</v>
      </c>
      <c r="DB34" s="116">
        <v>9.4600000000000009</v>
      </c>
      <c r="DC34" s="121" t="s">
        <v>56</v>
      </c>
      <c r="DD34" s="124">
        <v>11402.68</v>
      </c>
      <c r="DE34" s="121" t="s">
        <v>56</v>
      </c>
      <c r="DF34" s="124">
        <v>1705.18</v>
      </c>
      <c r="DG34" s="121" t="s">
        <v>56</v>
      </c>
      <c r="DH34" s="124">
        <v>179.13</v>
      </c>
      <c r="DI34" s="121" t="s">
        <v>56</v>
      </c>
      <c r="DJ34" s="124">
        <v>387.3</v>
      </c>
      <c r="DK34" s="121" t="s">
        <v>56</v>
      </c>
      <c r="DL34" s="124">
        <v>2031.46</v>
      </c>
      <c r="DM34" s="121" t="s">
        <v>56</v>
      </c>
      <c r="DN34" s="124">
        <v>196989.4</v>
      </c>
      <c r="DO34" s="116">
        <v>22.12</v>
      </c>
      <c r="DP34" s="124">
        <v>115338.31</v>
      </c>
      <c r="DQ34" s="116">
        <v>6.19</v>
      </c>
      <c r="DR34" s="124">
        <v>1963.73</v>
      </c>
      <c r="DS34" s="121" t="s">
        <v>56</v>
      </c>
      <c r="DT34" s="124">
        <v>23705.57</v>
      </c>
      <c r="DU34" s="121" t="s">
        <v>56</v>
      </c>
      <c r="DV34" s="124">
        <v>1476468.05</v>
      </c>
      <c r="DW34" s="116">
        <v>15.65</v>
      </c>
    </row>
    <row r="35" spans="2:127" ht="95.25" customHeight="1" x14ac:dyDescent="0.25">
      <c r="B35" s="148" t="s">
        <v>642</v>
      </c>
      <c r="C35" s="148"/>
      <c r="D35" s="148"/>
      <c r="E35" s="42"/>
      <c r="F35" s="42" t="s">
        <v>16</v>
      </c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</row>
    <row r="36" spans="2:127" ht="55.5" customHeight="1" x14ac:dyDescent="0.2">
      <c r="B36" s="29"/>
      <c r="C36" s="5"/>
      <c r="D36" s="5"/>
      <c r="E36" s="8"/>
    </row>
    <row r="37" spans="2:127" ht="55.5" customHeight="1" x14ac:dyDescent="0.2">
      <c r="B37" s="29"/>
      <c r="C37" s="5"/>
      <c r="D37" s="5"/>
      <c r="E37" s="8"/>
    </row>
    <row r="38" spans="2:127" ht="55.5" customHeight="1" x14ac:dyDescent="0.2">
      <c r="C38" s="5"/>
      <c r="D38" s="5"/>
      <c r="E38" s="8"/>
    </row>
  </sheetData>
  <mergeCells count="684">
    <mergeCell ref="DU20:DU21"/>
    <mergeCell ref="DV20:DV21"/>
    <mergeCell ref="DW20:DW21"/>
    <mergeCell ref="DP20:DP21"/>
    <mergeCell ref="DQ20:DQ21"/>
    <mergeCell ref="DR20:DR21"/>
    <mergeCell ref="DS20:DS21"/>
    <mergeCell ref="DT20:DT21"/>
    <mergeCell ref="DB20:DB21"/>
    <mergeCell ref="DC20:DC21"/>
    <mergeCell ref="DD20:DD21"/>
    <mergeCell ref="DE20:DE21"/>
    <mergeCell ref="DF20:DF21"/>
    <mergeCell ref="DG20:DG21"/>
    <mergeCell ref="DH20:DH21"/>
    <mergeCell ref="DI20:DI21"/>
    <mergeCell ref="DJ20:DJ21"/>
    <mergeCell ref="DK20:DK21"/>
    <mergeCell ref="DL20:DL21"/>
    <mergeCell ref="DM20:DM21"/>
    <mergeCell ref="DN20:DN21"/>
    <mergeCell ref="DO20:DO21"/>
    <mergeCell ref="CX20:CX21"/>
    <mergeCell ref="CY20:CY21"/>
    <mergeCell ref="CZ20:CZ21"/>
    <mergeCell ref="DA20:DA21"/>
    <mergeCell ref="CL20:CL21"/>
    <mergeCell ref="CM20:CM21"/>
    <mergeCell ref="CN20:CN21"/>
    <mergeCell ref="CO20:CO21"/>
    <mergeCell ref="CP20:CP21"/>
    <mergeCell ref="CQ20:CQ21"/>
    <mergeCell ref="CR20:CR21"/>
    <mergeCell ref="CS20:CS21"/>
    <mergeCell ref="CT20:CT21"/>
    <mergeCell ref="CU20:CU21"/>
    <mergeCell ref="CV20:CV21"/>
    <mergeCell ref="CI20:CI21"/>
    <mergeCell ref="CJ20:CJ21"/>
    <mergeCell ref="CK20:CK21"/>
    <mergeCell ref="CB20:CB21"/>
    <mergeCell ref="CC20:CC21"/>
    <mergeCell ref="CD20:CD21"/>
    <mergeCell ref="CE20:CE21"/>
    <mergeCell ref="CF20:CF21"/>
    <mergeCell ref="CW20:CW21"/>
    <mergeCell ref="BR20:BR21"/>
    <mergeCell ref="BS20:BS21"/>
    <mergeCell ref="AX20:AX21"/>
    <mergeCell ref="AY20:AY21"/>
    <mergeCell ref="BG20:BG21"/>
    <mergeCell ref="BH20:BH21"/>
    <mergeCell ref="BK20:BK21"/>
    <mergeCell ref="CG20:CG21"/>
    <mergeCell ref="CH20:CH21"/>
    <mergeCell ref="B35:D35"/>
    <mergeCell ref="F20:F21"/>
    <mergeCell ref="G20:G21"/>
    <mergeCell ref="P20:P21"/>
    <mergeCell ref="Q20:Q21"/>
    <mergeCell ref="T20:T21"/>
    <mergeCell ref="V20:V21"/>
    <mergeCell ref="W20:W21"/>
    <mergeCell ref="AB20:AB21"/>
    <mergeCell ref="C20:D20"/>
    <mergeCell ref="AG20:AG21"/>
    <mergeCell ref="AH20:AH21"/>
    <mergeCell ref="AI20:AI21"/>
    <mergeCell ref="S20:S21"/>
    <mergeCell ref="DP16:DQ16"/>
    <mergeCell ref="DR16:DS16"/>
    <mergeCell ref="CL16:CM16"/>
    <mergeCell ref="CN16:CO16"/>
    <mergeCell ref="CP16:CQ16"/>
    <mergeCell ref="CR16:CS16"/>
    <mergeCell ref="CT16:CU16"/>
    <mergeCell ref="CB16:CC16"/>
    <mergeCell ref="CD16:CE16"/>
    <mergeCell ref="CF16:CG16"/>
    <mergeCell ref="CH16:CI16"/>
    <mergeCell ref="CJ16:CK16"/>
    <mergeCell ref="BR16:BS16"/>
    <mergeCell ref="BT16:BU16"/>
    <mergeCell ref="BV16:BW16"/>
    <mergeCell ref="BX16:BY16"/>
    <mergeCell ref="BZ16:CA16"/>
    <mergeCell ref="BL20:BL21"/>
    <mergeCell ref="BN20:BN21"/>
    <mergeCell ref="BO20:BO21"/>
    <mergeCell ref="DT16:DU16"/>
    <mergeCell ref="DV16:DW16"/>
    <mergeCell ref="DF16:DG16"/>
    <mergeCell ref="DH16:DI16"/>
    <mergeCell ref="DJ16:DK16"/>
    <mergeCell ref="DL16:DM16"/>
    <mergeCell ref="DN16:DO16"/>
    <mergeCell ref="CV16:CW16"/>
    <mergeCell ref="CX16:CY16"/>
    <mergeCell ref="CZ16:DA16"/>
    <mergeCell ref="DB16:DC16"/>
    <mergeCell ref="DD16:DE16"/>
    <mergeCell ref="AS16:AT16"/>
    <mergeCell ref="AX16:AY16"/>
    <mergeCell ref="BG16:BH16"/>
    <mergeCell ref="BK16:BL16"/>
    <mergeCell ref="BN16:BO16"/>
    <mergeCell ref="AD16:AE16"/>
    <mergeCell ref="AG16:AH16"/>
    <mergeCell ref="AI16:AJ16"/>
    <mergeCell ref="AK16:AL16"/>
    <mergeCell ref="AP16:AQ16"/>
    <mergeCell ref="F16:G16"/>
    <mergeCell ref="P16:Q16"/>
    <mergeCell ref="S16:T16"/>
    <mergeCell ref="V16:W16"/>
    <mergeCell ref="AB16:AC16"/>
    <mergeCell ref="DN15:DO15"/>
    <mergeCell ref="DP15:DQ15"/>
    <mergeCell ref="DR15:DS15"/>
    <mergeCell ref="DT15:DU15"/>
    <mergeCell ref="CJ15:CK15"/>
    <mergeCell ref="CL15:CM15"/>
    <mergeCell ref="CN15:CO15"/>
    <mergeCell ref="CP15:CQ15"/>
    <mergeCell ref="CR15:CS15"/>
    <mergeCell ref="BZ15:CA15"/>
    <mergeCell ref="CB15:CC15"/>
    <mergeCell ref="CD15:CE15"/>
    <mergeCell ref="CF15:CG15"/>
    <mergeCell ref="CH15:CI15"/>
    <mergeCell ref="BN15:BO15"/>
    <mergeCell ref="BR15:BS15"/>
    <mergeCell ref="BT15:BU15"/>
    <mergeCell ref="BV15:BW15"/>
    <mergeCell ref="BX15:BY15"/>
    <mergeCell ref="DV15:DW15"/>
    <mergeCell ref="DD15:DE15"/>
    <mergeCell ref="DF15:DG15"/>
    <mergeCell ref="DH15:DI15"/>
    <mergeCell ref="DJ15:DK15"/>
    <mergeCell ref="DL15:DM15"/>
    <mergeCell ref="CT15:CU15"/>
    <mergeCell ref="CV15:CW15"/>
    <mergeCell ref="CX15:CY15"/>
    <mergeCell ref="CZ15:DA15"/>
    <mergeCell ref="DB15:DC15"/>
    <mergeCell ref="DT14:DU14"/>
    <mergeCell ref="DV14:DW14"/>
    <mergeCell ref="F15:G15"/>
    <mergeCell ref="P15:Q15"/>
    <mergeCell ref="S15:T15"/>
    <mergeCell ref="V15:W15"/>
    <mergeCell ref="AB15:AC15"/>
    <mergeCell ref="AD15:AE15"/>
    <mergeCell ref="AG15:AH15"/>
    <mergeCell ref="AI15:AJ15"/>
    <mergeCell ref="AK15:AL15"/>
    <mergeCell ref="AP15:AQ15"/>
    <mergeCell ref="AS15:AT15"/>
    <mergeCell ref="AX15:AY15"/>
    <mergeCell ref="BG15:BH15"/>
    <mergeCell ref="BK15:BL15"/>
    <mergeCell ref="DJ14:DK14"/>
    <mergeCell ref="DL14:DM14"/>
    <mergeCell ref="DN14:DO14"/>
    <mergeCell ref="DP14:DQ14"/>
    <mergeCell ref="DR14:DS14"/>
    <mergeCell ref="CZ14:DA14"/>
    <mergeCell ref="DB14:DC14"/>
    <mergeCell ref="DD14:DE14"/>
    <mergeCell ref="DF14:DG14"/>
    <mergeCell ref="DH14:DI14"/>
    <mergeCell ref="CP14:CQ14"/>
    <mergeCell ref="CR14:CS14"/>
    <mergeCell ref="CT14:CU14"/>
    <mergeCell ref="CV14:CW14"/>
    <mergeCell ref="CX14:CY14"/>
    <mergeCell ref="CF14:CG14"/>
    <mergeCell ref="CH14:CI14"/>
    <mergeCell ref="CJ14:CK14"/>
    <mergeCell ref="CL14:CM14"/>
    <mergeCell ref="CN14:CO14"/>
    <mergeCell ref="BV14:BW14"/>
    <mergeCell ref="BX14:BY14"/>
    <mergeCell ref="BZ14:CA14"/>
    <mergeCell ref="CB14:CC14"/>
    <mergeCell ref="CD14:CE14"/>
    <mergeCell ref="BG14:BH14"/>
    <mergeCell ref="BK14:BL14"/>
    <mergeCell ref="BN14:BO14"/>
    <mergeCell ref="BR14:BS14"/>
    <mergeCell ref="BT14:BU14"/>
    <mergeCell ref="DP13:DQ13"/>
    <mergeCell ref="DR13:DS13"/>
    <mergeCell ref="DT13:DU13"/>
    <mergeCell ref="DV13:DW13"/>
    <mergeCell ref="F14:G14"/>
    <mergeCell ref="P14:Q14"/>
    <mergeCell ref="S14:T14"/>
    <mergeCell ref="V14:W14"/>
    <mergeCell ref="AB14:AC14"/>
    <mergeCell ref="AD14:AE14"/>
    <mergeCell ref="AG14:AH14"/>
    <mergeCell ref="AI14:AJ14"/>
    <mergeCell ref="AK14:AL14"/>
    <mergeCell ref="AP14:AQ14"/>
    <mergeCell ref="AS14:AT14"/>
    <mergeCell ref="AX14:AY14"/>
    <mergeCell ref="BR13:BS13"/>
    <mergeCell ref="BT13:BU13"/>
    <mergeCell ref="BV13:BW13"/>
    <mergeCell ref="BX13:BY13"/>
    <mergeCell ref="AS13:AT13"/>
    <mergeCell ref="AX13:AY13"/>
    <mergeCell ref="BG13:BH13"/>
    <mergeCell ref="BK13:BL13"/>
    <mergeCell ref="DN5:DO5"/>
    <mergeCell ref="DP5:DQ5"/>
    <mergeCell ref="DR5:DS5"/>
    <mergeCell ref="DT5:DU5"/>
    <mergeCell ref="DV5:DW5"/>
    <mergeCell ref="DD5:DE5"/>
    <mergeCell ref="DF5:DG5"/>
    <mergeCell ref="DH5:DI5"/>
    <mergeCell ref="DJ5:DK5"/>
    <mergeCell ref="DL5:DM5"/>
    <mergeCell ref="CT5:CU5"/>
    <mergeCell ref="CV5:CW5"/>
    <mergeCell ref="CX5:CY5"/>
    <mergeCell ref="CZ5:DA5"/>
    <mergeCell ref="DB5:DC5"/>
    <mergeCell ref="CJ5:CK5"/>
    <mergeCell ref="CL5:CM5"/>
    <mergeCell ref="CN5:CO5"/>
    <mergeCell ref="CP5:CQ5"/>
    <mergeCell ref="CR5:CS5"/>
    <mergeCell ref="CB5:CC5"/>
    <mergeCell ref="CD5:CE5"/>
    <mergeCell ref="CF5:CG5"/>
    <mergeCell ref="CH5:CI5"/>
    <mergeCell ref="BN5:BO5"/>
    <mergeCell ref="BR5:BS5"/>
    <mergeCell ref="BT5:BU5"/>
    <mergeCell ref="BV5:BW5"/>
    <mergeCell ref="BX5:BY5"/>
    <mergeCell ref="F5:G5"/>
    <mergeCell ref="P5:Q5"/>
    <mergeCell ref="S5:T5"/>
    <mergeCell ref="V5:W5"/>
    <mergeCell ref="AB5:AC5"/>
    <mergeCell ref="AD5:AE5"/>
    <mergeCell ref="AG5:AH5"/>
    <mergeCell ref="AI5:AJ5"/>
    <mergeCell ref="AK5:AL5"/>
    <mergeCell ref="AS5:AT5"/>
    <mergeCell ref="AX5:AY5"/>
    <mergeCell ref="BG5:BH5"/>
    <mergeCell ref="BK5:BL5"/>
    <mergeCell ref="DT19:DU19"/>
    <mergeCell ref="DV19:DW19"/>
    <mergeCell ref="DJ19:DK19"/>
    <mergeCell ref="DL19:DM19"/>
    <mergeCell ref="DN19:DO19"/>
    <mergeCell ref="DP19:DQ19"/>
    <mergeCell ref="DR19:DS19"/>
    <mergeCell ref="CZ19:DA19"/>
    <mergeCell ref="DB19:DC19"/>
    <mergeCell ref="DD19:DE19"/>
    <mergeCell ref="DF19:DG19"/>
    <mergeCell ref="DH19:DI19"/>
    <mergeCell ref="CP19:CQ19"/>
    <mergeCell ref="CR19:CS19"/>
    <mergeCell ref="CT19:CU19"/>
    <mergeCell ref="CV19:CW19"/>
    <mergeCell ref="CX19:CY19"/>
    <mergeCell ref="CF19:CG19"/>
    <mergeCell ref="CH19:CI19"/>
    <mergeCell ref="BZ5:CA5"/>
    <mergeCell ref="CL19:CM19"/>
    <mergeCell ref="CN19:CO19"/>
    <mergeCell ref="BV19:BW19"/>
    <mergeCell ref="BX19:BY19"/>
    <mergeCell ref="BZ19:CA19"/>
    <mergeCell ref="CB19:CC19"/>
    <mergeCell ref="CD19:CE19"/>
    <mergeCell ref="BG19:BH19"/>
    <mergeCell ref="BK19:BL19"/>
    <mergeCell ref="BN19:BO19"/>
    <mergeCell ref="BR19:BS19"/>
    <mergeCell ref="BT19:BU19"/>
    <mergeCell ref="F19:G19"/>
    <mergeCell ref="P19:Q19"/>
    <mergeCell ref="S19:T19"/>
    <mergeCell ref="V19:W19"/>
    <mergeCell ref="AB19:AC19"/>
    <mergeCell ref="AD19:AE19"/>
    <mergeCell ref="AG19:AH19"/>
    <mergeCell ref="AI19:AJ19"/>
    <mergeCell ref="AK19:AL19"/>
    <mergeCell ref="AS19:AT19"/>
    <mergeCell ref="AX19:AY19"/>
    <mergeCell ref="DD13:DE13"/>
    <mergeCell ref="DF13:DG13"/>
    <mergeCell ref="DH13:DI13"/>
    <mergeCell ref="DJ13:DK13"/>
    <mergeCell ref="DL13:DM13"/>
    <mergeCell ref="DN13:DO13"/>
    <mergeCell ref="CT13:CU13"/>
    <mergeCell ref="CV13:CW13"/>
    <mergeCell ref="CX13:CY13"/>
    <mergeCell ref="CZ13:DA13"/>
    <mergeCell ref="DB13:DC13"/>
    <mergeCell ref="CJ13:CK13"/>
    <mergeCell ref="CL13:CM13"/>
    <mergeCell ref="CN13:CO13"/>
    <mergeCell ref="CP13:CQ13"/>
    <mergeCell ref="CR13:CS13"/>
    <mergeCell ref="BZ13:CA13"/>
    <mergeCell ref="CB13:CC13"/>
    <mergeCell ref="CD13:CE13"/>
    <mergeCell ref="CF13:CG13"/>
    <mergeCell ref="CH13:CI13"/>
    <mergeCell ref="CJ19:CK19"/>
    <mergeCell ref="BN13:BO13"/>
    <mergeCell ref="AB13:AC13"/>
    <mergeCell ref="AD13:AE13"/>
    <mergeCell ref="AG13:AH13"/>
    <mergeCell ref="AI13:AJ13"/>
    <mergeCell ref="AK13:AL13"/>
    <mergeCell ref="AP13:AQ13"/>
    <mergeCell ref="F13:G13"/>
    <mergeCell ref="P13:Q13"/>
    <mergeCell ref="S13:T13"/>
    <mergeCell ref="V13:W13"/>
    <mergeCell ref="DN18:DO18"/>
    <mergeCell ref="DP18:DQ18"/>
    <mergeCell ref="DR18:DS18"/>
    <mergeCell ref="DT18:DU18"/>
    <mergeCell ref="DV18:DW18"/>
    <mergeCell ref="DD18:DE18"/>
    <mergeCell ref="DF18:DG18"/>
    <mergeCell ref="DH18:DI18"/>
    <mergeCell ref="DJ18:DK18"/>
    <mergeCell ref="DL18:DM18"/>
    <mergeCell ref="CT18:CU18"/>
    <mergeCell ref="CV18:CW18"/>
    <mergeCell ref="CX18:CY18"/>
    <mergeCell ref="CZ18:DA18"/>
    <mergeCell ref="DB18:DC18"/>
    <mergeCell ref="CJ18:CK18"/>
    <mergeCell ref="CL18:CM18"/>
    <mergeCell ref="CN18:CO18"/>
    <mergeCell ref="CP18:CQ18"/>
    <mergeCell ref="CR18:CS18"/>
    <mergeCell ref="BZ18:CA18"/>
    <mergeCell ref="CB18:CC18"/>
    <mergeCell ref="CD18:CE18"/>
    <mergeCell ref="CF18:CG18"/>
    <mergeCell ref="CH18:CI18"/>
    <mergeCell ref="BN18:BO18"/>
    <mergeCell ref="BR18:BS18"/>
    <mergeCell ref="BT18:BU18"/>
    <mergeCell ref="BV18:BW18"/>
    <mergeCell ref="BX18:BY18"/>
    <mergeCell ref="DT17:DU17"/>
    <mergeCell ref="DV17:DW17"/>
    <mergeCell ref="F18:G18"/>
    <mergeCell ref="P18:Q18"/>
    <mergeCell ref="S18:T18"/>
    <mergeCell ref="V18:W18"/>
    <mergeCell ref="AB18:AC18"/>
    <mergeCell ref="AD18:AE18"/>
    <mergeCell ref="AG18:AH18"/>
    <mergeCell ref="AI18:AJ18"/>
    <mergeCell ref="AK18:AL18"/>
    <mergeCell ref="AP18:AQ18"/>
    <mergeCell ref="AS18:AT18"/>
    <mergeCell ref="AX18:AY18"/>
    <mergeCell ref="BG18:BH18"/>
    <mergeCell ref="BK18:BL18"/>
    <mergeCell ref="DJ17:DK17"/>
    <mergeCell ref="DL17:DM17"/>
    <mergeCell ref="DN17:DO17"/>
    <mergeCell ref="DP17:DQ17"/>
    <mergeCell ref="DR17:DS17"/>
    <mergeCell ref="CZ17:DA17"/>
    <mergeCell ref="DB17:DC17"/>
    <mergeCell ref="DD17:DE17"/>
    <mergeCell ref="DF17:DG17"/>
    <mergeCell ref="DH17:DI17"/>
    <mergeCell ref="CP17:CQ17"/>
    <mergeCell ref="CR17:CS17"/>
    <mergeCell ref="CT17:CU17"/>
    <mergeCell ref="CV17:CW17"/>
    <mergeCell ref="CX17:CY17"/>
    <mergeCell ref="CF17:CG17"/>
    <mergeCell ref="CH17:CI17"/>
    <mergeCell ref="CJ17:CK17"/>
    <mergeCell ref="CL17:CM17"/>
    <mergeCell ref="CN17:CO17"/>
    <mergeCell ref="BV17:BW17"/>
    <mergeCell ref="BX17:BY17"/>
    <mergeCell ref="BZ17:CA17"/>
    <mergeCell ref="CB17:CC17"/>
    <mergeCell ref="CD17:CE17"/>
    <mergeCell ref="BG17:BH17"/>
    <mergeCell ref="BK17:BL17"/>
    <mergeCell ref="BN17:BO17"/>
    <mergeCell ref="BR17:BS17"/>
    <mergeCell ref="BT17:BU17"/>
    <mergeCell ref="DP12:DQ12"/>
    <mergeCell ref="DR12:DS12"/>
    <mergeCell ref="DT12:DU12"/>
    <mergeCell ref="DV12:DW12"/>
    <mergeCell ref="F17:G17"/>
    <mergeCell ref="P17:Q17"/>
    <mergeCell ref="S17:T17"/>
    <mergeCell ref="V17:W17"/>
    <mergeCell ref="AB17:AC17"/>
    <mergeCell ref="AD17:AE17"/>
    <mergeCell ref="AG17:AH17"/>
    <mergeCell ref="AI17:AJ17"/>
    <mergeCell ref="AK17:AL17"/>
    <mergeCell ref="AP17:AQ17"/>
    <mergeCell ref="AS17:AT17"/>
    <mergeCell ref="AX17:AY17"/>
    <mergeCell ref="DF12:DG12"/>
    <mergeCell ref="DH12:DI12"/>
    <mergeCell ref="DJ12:DK12"/>
    <mergeCell ref="DL12:DM12"/>
    <mergeCell ref="DN12:DO12"/>
    <mergeCell ref="CV12:CW12"/>
    <mergeCell ref="CX12:CY12"/>
    <mergeCell ref="CZ12:DA12"/>
    <mergeCell ref="BZ12:CA12"/>
    <mergeCell ref="AS12:AT12"/>
    <mergeCell ref="AX12:AY12"/>
    <mergeCell ref="BG12:BH12"/>
    <mergeCell ref="BK12:BL12"/>
    <mergeCell ref="BN12:BO12"/>
    <mergeCell ref="DB12:DC12"/>
    <mergeCell ref="DD12:DE12"/>
    <mergeCell ref="CL12:CM12"/>
    <mergeCell ref="CN12:CO12"/>
    <mergeCell ref="CP12:CQ12"/>
    <mergeCell ref="CR12:CS12"/>
    <mergeCell ref="CT12:CU12"/>
    <mergeCell ref="CB12:CC12"/>
    <mergeCell ref="CD12:CE12"/>
    <mergeCell ref="CF12:CG12"/>
    <mergeCell ref="CH12:CI12"/>
    <mergeCell ref="CJ12:CK12"/>
    <mergeCell ref="F12:G12"/>
    <mergeCell ref="P12:Q12"/>
    <mergeCell ref="S12:T12"/>
    <mergeCell ref="V12:W12"/>
    <mergeCell ref="AB12:AC12"/>
    <mergeCell ref="BR12:BS12"/>
    <mergeCell ref="BT12:BU12"/>
    <mergeCell ref="BV12:BW12"/>
    <mergeCell ref="BX12:BY12"/>
    <mergeCell ref="DN11:DO11"/>
    <mergeCell ref="DP11:DQ11"/>
    <mergeCell ref="DR11:DS11"/>
    <mergeCell ref="DT11:DU11"/>
    <mergeCell ref="DV11:DW11"/>
    <mergeCell ref="DD11:DE11"/>
    <mergeCell ref="DF11:DG11"/>
    <mergeCell ref="DH11:DI11"/>
    <mergeCell ref="DJ11:DK11"/>
    <mergeCell ref="DL11:DM11"/>
    <mergeCell ref="CT11:CU11"/>
    <mergeCell ref="CV11:CW11"/>
    <mergeCell ref="CX11:CY11"/>
    <mergeCell ref="CZ11:DA11"/>
    <mergeCell ref="DB11:DC11"/>
    <mergeCell ref="CJ11:CK11"/>
    <mergeCell ref="CL11:CM11"/>
    <mergeCell ref="CN11:CO11"/>
    <mergeCell ref="CP11:CQ11"/>
    <mergeCell ref="CR11:CS11"/>
    <mergeCell ref="BZ11:CA11"/>
    <mergeCell ref="CB11:CC11"/>
    <mergeCell ref="CD11:CE11"/>
    <mergeCell ref="CF11:CG11"/>
    <mergeCell ref="CH11:CI11"/>
    <mergeCell ref="BN11:BO11"/>
    <mergeCell ref="BR11:BS11"/>
    <mergeCell ref="BT11:BU11"/>
    <mergeCell ref="BV11:BW11"/>
    <mergeCell ref="BX11:BY11"/>
    <mergeCell ref="DT8:DU8"/>
    <mergeCell ref="DV8:DW8"/>
    <mergeCell ref="F11:G11"/>
    <mergeCell ref="P11:Q11"/>
    <mergeCell ref="S11:T11"/>
    <mergeCell ref="V11:W11"/>
    <mergeCell ref="AB11:AC11"/>
    <mergeCell ref="AD11:AE11"/>
    <mergeCell ref="AG11:AH11"/>
    <mergeCell ref="AI11:AJ11"/>
    <mergeCell ref="AK11:AL11"/>
    <mergeCell ref="AP11:AQ11"/>
    <mergeCell ref="AS11:AT11"/>
    <mergeCell ref="AX11:AY11"/>
    <mergeCell ref="BG11:BH11"/>
    <mergeCell ref="BK11:BL11"/>
    <mergeCell ref="DJ8:DK8"/>
    <mergeCell ref="DL8:DM8"/>
    <mergeCell ref="DN8:DO8"/>
    <mergeCell ref="DP8:DQ8"/>
    <mergeCell ref="DR8:DS8"/>
    <mergeCell ref="CZ8:DA8"/>
    <mergeCell ref="DB8:DC8"/>
    <mergeCell ref="DD8:DE8"/>
    <mergeCell ref="DF8:DG8"/>
    <mergeCell ref="DH8:DI8"/>
    <mergeCell ref="CP8:CQ8"/>
    <mergeCell ref="CR8:CS8"/>
    <mergeCell ref="CT8:CU8"/>
    <mergeCell ref="CV8:CW8"/>
    <mergeCell ref="CX8:CY8"/>
    <mergeCell ref="CF8:CG8"/>
    <mergeCell ref="CH8:CI8"/>
    <mergeCell ref="CJ8:CK8"/>
    <mergeCell ref="CL8:CM8"/>
    <mergeCell ref="CN8:CO8"/>
    <mergeCell ref="BV8:BW8"/>
    <mergeCell ref="BX8:BY8"/>
    <mergeCell ref="BZ8:CA8"/>
    <mergeCell ref="CB8:CC8"/>
    <mergeCell ref="CD8:CE8"/>
    <mergeCell ref="BG8:BH8"/>
    <mergeCell ref="BK8:BL8"/>
    <mergeCell ref="BN8:BO8"/>
    <mergeCell ref="BR8:BS8"/>
    <mergeCell ref="BT8:BU8"/>
    <mergeCell ref="DP7:DQ7"/>
    <mergeCell ref="DR7:DS7"/>
    <mergeCell ref="DT7:DU7"/>
    <mergeCell ref="DV7:DW7"/>
    <mergeCell ref="F8:G8"/>
    <mergeCell ref="P8:Q8"/>
    <mergeCell ref="S8:T8"/>
    <mergeCell ref="V8:W8"/>
    <mergeCell ref="AB8:AC8"/>
    <mergeCell ref="AD8:AE8"/>
    <mergeCell ref="AG8:AH8"/>
    <mergeCell ref="AI8:AJ8"/>
    <mergeCell ref="AK8:AL8"/>
    <mergeCell ref="AP8:AQ8"/>
    <mergeCell ref="AS8:AT8"/>
    <mergeCell ref="AX8:AY8"/>
    <mergeCell ref="DF7:DG7"/>
    <mergeCell ref="DH7:DI7"/>
    <mergeCell ref="DJ7:DK7"/>
    <mergeCell ref="DL7:DM7"/>
    <mergeCell ref="DN7:DO7"/>
    <mergeCell ref="CV7:CW7"/>
    <mergeCell ref="CX7:CY7"/>
    <mergeCell ref="CZ7:DA7"/>
    <mergeCell ref="DB7:DC7"/>
    <mergeCell ref="DD7:DE7"/>
    <mergeCell ref="CL7:CM7"/>
    <mergeCell ref="CN7:CO7"/>
    <mergeCell ref="CP7:CQ7"/>
    <mergeCell ref="CR7:CS7"/>
    <mergeCell ref="CT7:CU7"/>
    <mergeCell ref="CB7:CC7"/>
    <mergeCell ref="CD7:CE7"/>
    <mergeCell ref="CF7:CG7"/>
    <mergeCell ref="CH7:CI7"/>
    <mergeCell ref="CJ7:CK7"/>
    <mergeCell ref="BR7:BS7"/>
    <mergeCell ref="BT7:BU7"/>
    <mergeCell ref="BV7:BW7"/>
    <mergeCell ref="BX7:BY7"/>
    <mergeCell ref="BZ7:CA7"/>
    <mergeCell ref="AS7:AT7"/>
    <mergeCell ref="AX7:AY7"/>
    <mergeCell ref="BG7:BH7"/>
    <mergeCell ref="BK7:BL7"/>
    <mergeCell ref="BN7:BO7"/>
    <mergeCell ref="DN6:DO6"/>
    <mergeCell ref="DP6:DQ6"/>
    <mergeCell ref="DR6:DS6"/>
    <mergeCell ref="DT6:DU6"/>
    <mergeCell ref="DV6:DW6"/>
    <mergeCell ref="DD6:DE6"/>
    <mergeCell ref="DF6:DG6"/>
    <mergeCell ref="DH6:DI6"/>
    <mergeCell ref="DJ6:DK6"/>
    <mergeCell ref="DL6:DM6"/>
    <mergeCell ref="CT6:CU6"/>
    <mergeCell ref="CV6:CW6"/>
    <mergeCell ref="CX6:CY6"/>
    <mergeCell ref="CZ6:DA6"/>
    <mergeCell ref="DB6:DC6"/>
    <mergeCell ref="CJ6:CK6"/>
    <mergeCell ref="CL6:CM6"/>
    <mergeCell ref="CN6:CO6"/>
    <mergeCell ref="CP6:CQ6"/>
    <mergeCell ref="CR6:CS6"/>
    <mergeCell ref="BZ6:CA6"/>
    <mergeCell ref="CB6:CC6"/>
    <mergeCell ref="CD6:CE6"/>
    <mergeCell ref="CF6:CG6"/>
    <mergeCell ref="CH6:CI6"/>
    <mergeCell ref="BR6:BS6"/>
    <mergeCell ref="BT6:BU6"/>
    <mergeCell ref="BV6:BW6"/>
    <mergeCell ref="BX6:BY6"/>
    <mergeCell ref="BA20:BA21"/>
    <mergeCell ref="BB20:BB21"/>
    <mergeCell ref="BC20:BC21"/>
    <mergeCell ref="BD20:BD21"/>
    <mergeCell ref="BE20:BE21"/>
    <mergeCell ref="BF20:BF21"/>
    <mergeCell ref="AJ20:AJ21"/>
    <mergeCell ref="AK20:AK21"/>
    <mergeCell ref="F6:G6"/>
    <mergeCell ref="AA20:AA21"/>
    <mergeCell ref="X20:X21"/>
    <mergeCell ref="Y20:Y21"/>
    <mergeCell ref="Z20:Z21"/>
    <mergeCell ref="H20:H21"/>
    <mergeCell ref="I20:I21"/>
    <mergeCell ref="J20:J21"/>
    <mergeCell ref="K20:K21"/>
    <mergeCell ref="L20:L21"/>
    <mergeCell ref="AD7:AE7"/>
    <mergeCell ref="AG7:AH7"/>
    <mergeCell ref="AI7:AJ7"/>
    <mergeCell ref="AK7:AL7"/>
    <mergeCell ref="AP7:AQ7"/>
    <mergeCell ref="F7:G7"/>
    <mergeCell ref="M20:M21"/>
    <mergeCell ref="N20:N21"/>
    <mergeCell ref="O20:O21"/>
    <mergeCell ref="R20:R21"/>
    <mergeCell ref="U20:U21"/>
    <mergeCell ref="AE1:AN1"/>
    <mergeCell ref="AF20:AF21"/>
    <mergeCell ref="AM20:AM21"/>
    <mergeCell ref="AN20:AN21"/>
    <mergeCell ref="AE2:AQ4"/>
    <mergeCell ref="P7:Q7"/>
    <mergeCell ref="S7:T7"/>
    <mergeCell ref="V7:W7"/>
    <mergeCell ref="AB7:AC7"/>
    <mergeCell ref="AD12:AE12"/>
    <mergeCell ref="AG12:AH12"/>
    <mergeCell ref="AI12:AJ12"/>
    <mergeCell ref="AK12:AL12"/>
    <mergeCell ref="AP12:AQ12"/>
    <mergeCell ref="AP19:AQ19"/>
    <mergeCell ref="AP5:AQ5"/>
    <mergeCell ref="AC20:AC21"/>
    <mergeCell ref="AD20:AD21"/>
    <mergeCell ref="AE20:AE21"/>
    <mergeCell ref="BT20:BT21"/>
    <mergeCell ref="BU20:BU21"/>
    <mergeCell ref="BV20:BV21"/>
    <mergeCell ref="BW20:BW21"/>
    <mergeCell ref="BX20:BX21"/>
    <mergeCell ref="BY20:BY21"/>
    <mergeCell ref="BZ20:BZ21"/>
    <mergeCell ref="CA20:CA21"/>
    <mergeCell ref="AL20:AL21"/>
    <mergeCell ref="AP20:AP21"/>
    <mergeCell ref="AQ20:AQ21"/>
    <mergeCell ref="AS20:AS21"/>
    <mergeCell ref="AT20:AT21"/>
    <mergeCell ref="AO20:AO21"/>
    <mergeCell ref="BI20:BI21"/>
    <mergeCell ref="BM20:BM21"/>
    <mergeCell ref="BP20:BP21"/>
    <mergeCell ref="BQ20:BQ21"/>
    <mergeCell ref="AR20:AR21"/>
    <mergeCell ref="BJ20:BJ21"/>
    <mergeCell ref="AU20:AU21"/>
    <mergeCell ref="AV20:AV21"/>
    <mergeCell ref="AW20:AW21"/>
    <mergeCell ref="AZ20:AZ21"/>
  </mergeCells>
  <conditionalFormatting sqref="F22:BS22">
    <cfRule type="containsText" dxfId="143" priority="104" operator="containsText" text="&lt;">
      <formula>NOT(ISERROR(SEARCH("&lt;",F22)))</formula>
    </cfRule>
  </conditionalFormatting>
  <conditionalFormatting sqref="F22:DW22">
    <cfRule type="containsText" dxfId="142" priority="75" operator="containsText" text="n.a">
      <formula>NOT(ISERROR(SEARCH("n.a",F22)))</formula>
    </cfRule>
    <cfRule type="containsText" dxfId="141" priority="76" operator="containsText" text="&lt;">
      <formula>NOT(ISERROR(SEARCH("&lt;",F22)))</formula>
    </cfRule>
  </conditionalFormatting>
  <conditionalFormatting sqref="BT22:DW22">
    <cfRule type="containsText" dxfId="140" priority="40" operator="containsText" text="&lt;">
      <formula>NOT(ISERROR(SEARCH("&lt;",BT22)))</formula>
    </cfRule>
  </conditionalFormatting>
  <conditionalFormatting sqref="F23:DW30 F34:DW34 F32:BQ33 F31:CF31 CZ23:DW34 BQ30:BV33 BR23:DW33">
    <cfRule type="containsText" dxfId="139" priority="11" operator="containsText" text="&lt;">
      <formula>NOT(ISERROR(SEARCH("&lt;",F23)))</formula>
    </cfRule>
  </conditionalFormatting>
  <conditionalFormatting sqref="F32:BQ32 DX32:XFD32">
    <cfRule type="containsText" dxfId="138" priority="9" operator="containsText" text="&lt;">
      <formula>NOT(ISERROR(SEARCH("&lt;",F32)))</formula>
    </cfRule>
    <cfRule type="cellIs" dxfId="137" priority="10" operator="greaterThan">
      <formula>2</formula>
    </cfRule>
  </conditionalFormatting>
  <conditionalFormatting sqref="F33:BQ33 DX33:XFD33">
    <cfRule type="containsText" dxfId="136" priority="7" operator="containsText" text="&lt;">
      <formula>NOT(ISERROR(SEARCH("&lt;",F33)))</formula>
    </cfRule>
    <cfRule type="cellIs" dxfId="135" priority="8" operator="greaterThanOrEqual">
      <formula>250</formula>
    </cfRule>
  </conditionalFormatting>
  <conditionalFormatting sqref="CA32:CA33">
    <cfRule type="containsText" dxfId="134" priority="6" operator="containsText" text="&lt;">
      <formula>NOT(ISERROR(SEARCH("&lt;",CA32)))</formula>
    </cfRule>
  </conditionalFormatting>
  <conditionalFormatting sqref="CC32:CE33">
    <cfRule type="containsText" dxfId="133" priority="5" operator="containsText" text="&lt;">
      <formula>NOT(ISERROR(SEARCH("&lt;",CC32)))</formula>
    </cfRule>
  </conditionalFormatting>
  <conditionalFormatting sqref="CI32">
    <cfRule type="containsText" dxfId="132" priority="4" operator="containsText" text="&lt;">
      <formula>NOT(ISERROR(SEARCH("&lt;",CI32)))</formula>
    </cfRule>
  </conditionalFormatting>
  <conditionalFormatting sqref="CI33">
    <cfRule type="containsText" dxfId="131" priority="3" operator="containsText" text="&lt;">
      <formula>NOT(ISERROR(SEARCH("&lt;",CI33)))</formula>
    </cfRule>
  </conditionalFormatting>
  <conditionalFormatting sqref="CG31:CG33">
    <cfRule type="containsText" dxfId="130" priority="2" operator="containsText" text="&lt;">
      <formula>NOT(ISERROR(SEARCH("&lt;",CG31)))</formula>
    </cfRule>
  </conditionalFormatting>
  <conditionalFormatting sqref="CH31:CH33">
    <cfRule type="containsText" dxfId="129" priority="1" operator="containsText" text="&lt;">
      <formula>NOT(ISERROR(SEARCH("&lt;",CH31)))</formula>
    </cfRule>
  </conditionalFormatting>
  <printOptions horizontalCentered="1" verticalCentered="1"/>
  <pageMargins left="0.70866141732283472" right="0.70866141732283472" top="0.59055118110236227" bottom="0.39370078740157483" header="0.31496062992125984" footer="0.31496062992125984"/>
  <pageSetup paperSize="8" scale="3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4" operator="containsText" id="{8F6B294A-EE6F-4BF1-8427-B380E57ED1BB}">
            <xm:f>NOT(ISERROR(SEARCH("-",E22)))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E33:E34 E23 E22:DW22</xm:sqref>
        </x14:conditionalFormatting>
        <x14:conditionalFormatting xmlns:xm="http://schemas.microsoft.com/office/excel/2006/main">
          <x14:cfRule type="containsText" priority="36" operator="containsText" id="{835709C3-0736-4E2B-B7C7-0B2024C24944}">
            <xm:f>NOT(ISERROR(SEARCH("-",E24)))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E24</xm:sqref>
        </x14:conditionalFormatting>
        <x14:conditionalFormatting xmlns:xm="http://schemas.microsoft.com/office/excel/2006/main">
          <x14:cfRule type="containsText" priority="35" operator="containsText" id="{4C4C2754-F83A-4C0E-8C0A-065B354B6F70}">
            <xm:f>NOT(ISERROR(SEARCH("-",E25)))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E25:E26</xm:sqref>
        </x14:conditionalFormatting>
        <x14:conditionalFormatting xmlns:xm="http://schemas.microsoft.com/office/excel/2006/main">
          <x14:cfRule type="containsText" priority="33" operator="containsText" id="{1095EECD-5797-4233-8136-62C1A513E924}">
            <xm:f>NOT(ISERROR(SEARCH("-",E28)))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containsText" priority="31" operator="containsText" id="{9AFCE821-040B-4E58-8A12-414BBD2A5A2A}">
            <xm:f>NOT(ISERROR(SEARCH("-",E30)))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containsText" priority="30" operator="containsText" id="{3105FADE-A046-4287-A914-5E4E2ED33BC5}">
            <xm:f>NOT(ISERROR(SEARCH("-",E31)))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containsText" priority="29" operator="containsText" id="{742C0954-6067-49F5-9C6D-2BC5D735770C}">
            <xm:f>NOT(ISERROR(SEARCH("-",E32)))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containsText" priority="28" operator="containsText" id="{A6064DD7-AACE-48D3-BFBD-37732D24E10F}">
            <xm:f>NOT(ISERROR(SEARCH("-",E28)))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E28</xm:sqref>
        </x14:conditionalFormatting>
        <x14:conditionalFormatting xmlns:xm="http://schemas.microsoft.com/office/excel/2006/main">
          <x14:cfRule type="containsText" priority="26" operator="containsText" id="{407FF7C2-AFD4-47BE-A77A-F7CC719168AD}">
            <xm:f>NOT(ISERROR(SEARCH("-",E30)))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containsText" priority="25" operator="containsText" id="{25EE3FA6-4845-407C-876F-419D683FE914}">
            <xm:f>NOT(ISERROR(SEARCH("-",E31)))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containsText" priority="24" operator="containsText" id="{2B36EB50-1462-453D-8986-37F74B2D3680}">
            <xm:f>NOT(ISERROR(SEARCH("-",E32)))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containsText" priority="23" operator="containsText" id="{B9A249AD-08A3-4E24-B4CD-ED57B71448A6}">
            <xm:f>NOT(ISERROR(SEARCH("-",E33)))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containsText" priority="22" operator="containsText" id="{9CB540E2-E063-4929-AC0B-AEA199AB915F}">
            <xm:f>NOT(ISERROR(SEARCH("-",E30)))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containsText" priority="21" operator="containsText" id="{34F661D8-982D-46C1-9014-4A0148F5112F}">
            <xm:f>NOT(ISERROR(SEARCH("-",E31)))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containsText" priority="20" operator="containsText" id="{75AD9DE3-92D9-428A-8893-5AF6BD4E3552}">
            <xm:f>NOT(ISERROR(SEARCH("-",E32)))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containsText" priority="19" operator="containsText" id="{88FBE776-A992-4795-A6DD-9909680A643F}">
            <xm:f>NOT(ISERROR(SEARCH("-",E33)))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containsText" priority="18" operator="containsText" id="{E62C4384-E164-4A74-858B-55515AE69733}">
            <xm:f>NOT(ISERROR(SEARCH("-",E30)))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E30</xm:sqref>
        </x14:conditionalFormatting>
        <x14:conditionalFormatting xmlns:xm="http://schemas.microsoft.com/office/excel/2006/main">
          <x14:cfRule type="containsText" priority="17" operator="containsText" id="{585F9D11-3D04-486E-A32A-76BBA4417ED9}">
            <xm:f>NOT(ISERROR(SEARCH("-",E31)))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E31</xm:sqref>
        </x14:conditionalFormatting>
        <x14:conditionalFormatting xmlns:xm="http://schemas.microsoft.com/office/excel/2006/main">
          <x14:cfRule type="containsText" priority="16" operator="containsText" id="{EE8F4248-E964-4E06-97FD-93F61B9AD86D}">
            <xm:f>NOT(ISERROR(SEARCH("-",E32)))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E32</xm:sqref>
        </x14:conditionalFormatting>
        <x14:conditionalFormatting xmlns:xm="http://schemas.microsoft.com/office/excel/2006/main">
          <x14:cfRule type="containsText" priority="15" operator="containsText" id="{D70A6CAA-ABEF-4B76-980A-6DB14073856F}">
            <xm:f>NOT(ISERROR(SEARCH("-",E33)))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E33</xm:sqref>
        </x14:conditionalFormatting>
        <x14:conditionalFormatting xmlns:xm="http://schemas.microsoft.com/office/excel/2006/main">
          <x14:cfRule type="containsText" priority="14" operator="containsText" id="{3A34383A-416A-4F30-9DED-76481B19A81F}">
            <xm:f>NOT(ISERROR(SEARCH("-",E34)))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E34</xm:sqref>
        </x14:conditionalFormatting>
        <x14:conditionalFormatting xmlns:xm="http://schemas.microsoft.com/office/excel/2006/main">
          <x14:cfRule type="containsText" priority="13" operator="containsText" id="{57C909FD-0A5C-41AA-8B92-14121076F87E}">
            <xm:f>NOT(ISERROR(SEARCH("-",E27)))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containsText" priority="12" operator="containsText" id="{6FF7868E-E86C-4611-B346-9E6B18CAA2ED}">
            <xm:f>NOT(ISERROR(SEARCH("-",E29)))</xm:f>
            <xm:f>"-"</xm:f>
            <x14:dxf>
              <font>
                <b val="0"/>
                <i val="0"/>
                <color theme="0" tint="-0.499984740745262"/>
              </font>
              <fill>
                <patternFill patternType="none">
                  <bgColor auto="1"/>
                </patternFill>
              </fill>
            </x14:dxf>
          </x14:cfRule>
          <xm:sqref>E29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G24"/>
  <sheetViews>
    <sheetView zoomScale="70" zoomScaleNormal="70" workbookViewId="0">
      <pane xSplit="3" ySplit="10" topLeftCell="FO11" activePane="bottomRight" state="frozen"/>
      <selection pane="topRight" activeCell="D1" sqref="D1"/>
      <selection pane="bottomLeft" activeCell="A12" sqref="A12"/>
      <selection pane="bottomRight" activeCell="FP42" sqref="FP42"/>
    </sheetView>
  </sheetViews>
  <sheetFormatPr baseColWidth="10" defaultRowHeight="15" x14ac:dyDescent="0.25"/>
  <cols>
    <col min="1" max="1" width="32.5703125" customWidth="1"/>
    <col min="4" max="4" width="14.7109375" customWidth="1"/>
    <col min="5" max="7" width="14.7109375" style="15" customWidth="1"/>
    <col min="8" max="8" width="14.7109375" customWidth="1"/>
    <col min="9" max="11" width="14.7109375" style="15" customWidth="1"/>
    <col min="12" max="12" width="14.7109375" customWidth="1"/>
    <col min="13" max="15" width="14.7109375" style="15" customWidth="1"/>
    <col min="16" max="16" width="14.7109375" customWidth="1"/>
    <col min="17" max="19" width="14.7109375" style="15" customWidth="1"/>
    <col min="20" max="20" width="14.7109375" customWidth="1"/>
    <col min="21" max="23" width="14.7109375" style="15" customWidth="1"/>
    <col min="24" max="24" width="14.7109375" customWidth="1"/>
    <col min="25" max="27" width="14.7109375" style="15" customWidth="1"/>
    <col min="28" max="28" width="14.7109375" customWidth="1"/>
    <col min="29" max="31" width="14.7109375" style="15" customWidth="1"/>
    <col min="32" max="32" width="14.7109375" customWidth="1"/>
    <col min="33" max="35" width="14.7109375" style="15" customWidth="1"/>
    <col min="36" max="36" width="14.7109375" customWidth="1"/>
    <col min="37" max="39" width="14.7109375" style="15" customWidth="1"/>
    <col min="40" max="40" width="14.7109375" customWidth="1"/>
    <col min="41" max="43" width="14.7109375" style="15" customWidth="1"/>
    <col min="44" max="44" width="14.7109375" customWidth="1"/>
    <col min="45" max="47" width="14.7109375" style="15" customWidth="1"/>
    <col min="48" max="48" width="14.7109375" customWidth="1"/>
    <col min="49" max="51" width="14.7109375" style="15" customWidth="1"/>
    <col min="52" max="52" width="14.7109375" customWidth="1"/>
    <col min="53" max="56" width="14.7109375" style="15" customWidth="1"/>
    <col min="57" max="57" width="14.7109375" customWidth="1"/>
    <col min="58" max="59" width="14.7109375" style="15" customWidth="1"/>
    <col min="60" max="60" width="14.7109375" customWidth="1"/>
    <col min="61" max="63" width="14.7109375" style="15" customWidth="1"/>
    <col min="64" max="64" width="14.7109375" customWidth="1"/>
    <col min="65" max="67" width="14.7109375" style="15" customWidth="1"/>
    <col min="68" max="68" width="14.7109375" customWidth="1"/>
    <col min="69" max="71" width="14.7109375" style="15" customWidth="1"/>
    <col min="72" max="72" width="14.7109375" customWidth="1"/>
    <col min="73" max="75" width="14.7109375" style="15" customWidth="1"/>
    <col min="76" max="76" width="14.7109375" customWidth="1"/>
    <col min="77" max="79" width="14.7109375" style="15" customWidth="1"/>
    <col min="80" max="80" width="14.7109375" customWidth="1"/>
    <col min="81" max="83" width="14.7109375" style="15" customWidth="1"/>
    <col min="84" max="84" width="14.7109375" customWidth="1"/>
    <col min="85" max="87" width="14.7109375" style="15" customWidth="1"/>
    <col min="88" max="88" width="14.7109375" customWidth="1"/>
    <col min="89" max="91" width="14.7109375" style="15" customWidth="1"/>
    <col min="92" max="92" width="14.7109375" customWidth="1"/>
    <col min="93" max="95" width="14.7109375" style="15" customWidth="1"/>
    <col min="96" max="96" width="14.7109375" customWidth="1"/>
    <col min="97" max="99" width="14.7109375" style="15" customWidth="1"/>
    <col min="100" max="100" width="14.7109375" customWidth="1"/>
    <col min="101" max="103" width="14.7109375" style="15" customWidth="1"/>
    <col min="104" max="104" width="14.7109375" customWidth="1"/>
    <col min="105" max="107" width="14.7109375" style="15" customWidth="1"/>
    <col min="108" max="108" width="14.7109375" customWidth="1"/>
    <col min="109" max="111" width="14.7109375" style="15" customWidth="1"/>
    <col min="112" max="112" width="14.7109375" customWidth="1"/>
    <col min="113" max="115" width="14.7109375" style="15" customWidth="1"/>
    <col min="116" max="116" width="14.7109375" customWidth="1"/>
    <col min="117" max="119" width="14.7109375" style="15" customWidth="1"/>
    <col min="120" max="120" width="14.7109375" customWidth="1"/>
    <col min="121" max="123" width="14.7109375" style="15" customWidth="1"/>
    <col min="124" max="124" width="14.7109375" customWidth="1"/>
    <col min="125" max="127" width="14.7109375" style="15" customWidth="1"/>
    <col min="128" max="128" width="14.7109375" customWidth="1"/>
    <col min="129" max="131" width="14.7109375" style="15" customWidth="1"/>
    <col min="132" max="132" width="14.7109375" customWidth="1"/>
    <col min="133" max="135" width="14.7109375" style="15" customWidth="1"/>
    <col min="136" max="136" width="14.7109375" customWidth="1"/>
    <col min="137" max="139" width="14.7109375" style="15" customWidth="1"/>
    <col min="140" max="140" width="14.7109375" customWidth="1"/>
    <col min="141" max="143" width="14.7109375" style="15" customWidth="1"/>
    <col min="144" max="144" width="14.7109375" customWidth="1"/>
    <col min="145" max="147" width="14.7109375" style="15" customWidth="1"/>
    <col min="148" max="148" width="14.7109375" customWidth="1"/>
    <col min="149" max="151" width="14.7109375" style="15" customWidth="1"/>
    <col min="152" max="152" width="14.7109375" customWidth="1"/>
    <col min="153" max="155" width="14.7109375" style="15" customWidth="1"/>
    <col min="156" max="156" width="14.7109375" customWidth="1"/>
    <col min="157" max="159" width="14.7109375" style="15" customWidth="1"/>
    <col min="160" max="160" width="14.7109375" customWidth="1"/>
    <col min="161" max="163" width="14.7109375" style="15" customWidth="1"/>
    <col min="164" max="164" width="14.7109375" customWidth="1"/>
    <col min="165" max="167" width="14.7109375" style="15" customWidth="1"/>
    <col min="168" max="168" width="14.7109375" customWidth="1"/>
    <col min="169" max="171" width="14.7109375" style="15" customWidth="1"/>
    <col min="172" max="172" width="14.7109375" customWidth="1"/>
    <col min="173" max="175" width="14.7109375" style="15" customWidth="1"/>
    <col min="176" max="183" width="14.7109375" customWidth="1"/>
  </cols>
  <sheetData>
    <row r="3" spans="1:189" x14ac:dyDescent="0.25">
      <c r="D3" s="151" t="s">
        <v>75</v>
      </c>
      <c r="E3" s="151"/>
      <c r="F3" s="151"/>
      <c r="G3" s="151"/>
      <c r="H3" s="151" t="s">
        <v>22</v>
      </c>
      <c r="I3" s="151"/>
      <c r="J3" s="151"/>
      <c r="K3" s="151"/>
      <c r="L3" s="151" t="s">
        <v>23</v>
      </c>
      <c r="M3" s="151"/>
      <c r="N3" s="151"/>
      <c r="O3" s="151"/>
      <c r="P3" s="151" t="s">
        <v>33</v>
      </c>
      <c r="Q3" s="151"/>
      <c r="R3" s="151"/>
      <c r="S3" s="151"/>
      <c r="T3" s="151" t="s">
        <v>37</v>
      </c>
      <c r="U3" s="151"/>
      <c r="V3" s="151"/>
      <c r="W3" s="151"/>
      <c r="X3" s="151" t="s">
        <v>38</v>
      </c>
      <c r="Y3" s="151"/>
      <c r="Z3" s="151"/>
      <c r="AA3" s="151"/>
      <c r="AB3" s="151" t="s">
        <v>39</v>
      </c>
      <c r="AC3" s="151"/>
      <c r="AD3" s="151"/>
      <c r="AE3" s="151"/>
      <c r="AF3" s="151" t="s">
        <v>40</v>
      </c>
      <c r="AG3" s="151"/>
      <c r="AH3" s="151"/>
      <c r="AI3" s="151"/>
      <c r="AJ3" s="151" t="s">
        <v>41</v>
      </c>
      <c r="AK3" s="151"/>
      <c r="AL3" s="151"/>
      <c r="AM3" s="151"/>
      <c r="AN3" s="151" t="s">
        <v>83</v>
      </c>
      <c r="AO3" s="151"/>
      <c r="AP3" s="151"/>
      <c r="AQ3" s="151"/>
      <c r="AR3" s="151" t="s">
        <v>84</v>
      </c>
      <c r="AS3" s="151"/>
      <c r="AT3" s="151"/>
      <c r="AU3" s="151"/>
      <c r="AV3" s="151" t="s">
        <v>87</v>
      </c>
      <c r="AW3" s="151"/>
      <c r="AX3" s="151"/>
      <c r="AY3" s="151"/>
      <c r="AZ3" s="151" t="s">
        <v>94</v>
      </c>
      <c r="BA3" s="151"/>
      <c r="BB3" s="151"/>
      <c r="BC3" s="151"/>
      <c r="BD3" s="151" t="s">
        <v>96</v>
      </c>
      <c r="BE3" s="151"/>
      <c r="BF3" s="151"/>
      <c r="BG3" s="151"/>
      <c r="BH3" s="151" t="s">
        <v>97</v>
      </c>
      <c r="BI3" s="151"/>
      <c r="BJ3" s="151"/>
      <c r="BK3" s="151"/>
      <c r="BL3" s="151" t="s">
        <v>45</v>
      </c>
      <c r="BM3" s="151"/>
      <c r="BN3" s="151"/>
      <c r="BO3" s="151"/>
      <c r="BP3" s="151" t="s">
        <v>46</v>
      </c>
      <c r="BQ3" s="151"/>
      <c r="BR3" s="151"/>
      <c r="BS3" s="151"/>
      <c r="BT3" s="151" t="s">
        <v>47</v>
      </c>
      <c r="BU3" s="151"/>
      <c r="BV3" s="151"/>
      <c r="BW3" s="151"/>
      <c r="BX3" s="151" t="s">
        <v>48</v>
      </c>
      <c r="BY3" s="151"/>
      <c r="BZ3" s="151"/>
      <c r="CA3" s="151"/>
      <c r="CB3" s="151" t="s">
        <v>49</v>
      </c>
      <c r="CC3" s="151"/>
      <c r="CD3" s="151"/>
      <c r="CE3" s="151"/>
      <c r="CF3" s="151" t="s">
        <v>50</v>
      </c>
      <c r="CG3" s="151"/>
      <c r="CH3" s="151"/>
      <c r="CI3" s="151"/>
      <c r="CJ3" s="151" t="s">
        <v>51</v>
      </c>
      <c r="CK3" s="151"/>
      <c r="CL3" s="151"/>
      <c r="CM3" s="151"/>
      <c r="CN3" s="151" t="s">
        <v>102</v>
      </c>
      <c r="CO3" s="151"/>
      <c r="CP3" s="151"/>
      <c r="CQ3" s="151"/>
      <c r="CR3" s="151" t="s">
        <v>103</v>
      </c>
      <c r="CS3" s="151"/>
      <c r="CT3" s="151"/>
      <c r="CU3" s="151"/>
      <c r="CV3" s="151" t="s">
        <v>104</v>
      </c>
      <c r="CW3" s="151"/>
      <c r="CX3" s="151"/>
      <c r="CY3" s="151"/>
      <c r="CZ3" s="151" t="s">
        <v>105</v>
      </c>
      <c r="DA3" s="151"/>
      <c r="DB3" s="151"/>
      <c r="DC3" s="151"/>
      <c r="DD3" s="151" t="s">
        <v>106</v>
      </c>
      <c r="DE3" s="151"/>
      <c r="DF3" s="151"/>
      <c r="DG3" s="151"/>
      <c r="DH3" s="151" t="s">
        <v>107</v>
      </c>
      <c r="DI3" s="151"/>
      <c r="DJ3" s="151"/>
      <c r="DK3" s="151"/>
      <c r="DL3" s="151" t="s">
        <v>108</v>
      </c>
      <c r="DM3" s="151"/>
      <c r="DN3" s="151"/>
      <c r="DO3" s="151"/>
      <c r="DP3" s="151" t="s">
        <v>109</v>
      </c>
      <c r="DQ3" s="151"/>
      <c r="DR3" s="151"/>
      <c r="DS3" s="151"/>
      <c r="DT3" s="151" t="s">
        <v>110</v>
      </c>
      <c r="DU3" s="151"/>
      <c r="DV3" s="151"/>
      <c r="DW3" s="151"/>
      <c r="DX3" s="151" t="s">
        <v>111</v>
      </c>
      <c r="DY3" s="151"/>
      <c r="DZ3" s="151"/>
      <c r="EA3" s="151"/>
      <c r="EB3" s="151" t="s">
        <v>112</v>
      </c>
      <c r="EC3" s="151"/>
      <c r="ED3" s="151"/>
      <c r="EE3" s="151"/>
      <c r="EF3" s="151" t="s">
        <v>42</v>
      </c>
      <c r="EG3" s="151"/>
      <c r="EH3" s="151"/>
      <c r="EI3" s="151"/>
      <c r="EJ3" s="151" t="s">
        <v>43</v>
      </c>
      <c r="EK3" s="151"/>
      <c r="EL3" s="151"/>
      <c r="EM3" s="151"/>
      <c r="EN3" s="151" t="s">
        <v>44</v>
      </c>
      <c r="EO3" s="151"/>
      <c r="EP3" s="151"/>
      <c r="EQ3" s="151"/>
      <c r="ER3" s="151" t="s">
        <v>113</v>
      </c>
      <c r="ES3" s="151"/>
      <c r="ET3" s="151"/>
      <c r="EU3" s="151"/>
      <c r="EV3" s="151" t="s">
        <v>114</v>
      </c>
      <c r="EW3" s="151"/>
      <c r="EX3" s="151"/>
      <c r="EY3" s="151"/>
      <c r="EZ3" s="151" t="s">
        <v>115</v>
      </c>
      <c r="FA3" s="151"/>
      <c r="FB3" s="151"/>
      <c r="FC3" s="151"/>
      <c r="FD3" s="151" t="s">
        <v>116</v>
      </c>
      <c r="FE3" s="151"/>
      <c r="FF3" s="151"/>
      <c r="FG3" s="151"/>
      <c r="FH3" s="151" t="s">
        <v>117</v>
      </c>
      <c r="FI3" s="151"/>
      <c r="FJ3" s="151"/>
      <c r="FK3" s="151"/>
      <c r="FL3" s="151" t="s">
        <v>118</v>
      </c>
      <c r="FM3" s="151"/>
      <c r="FN3" s="151"/>
      <c r="FO3" s="151"/>
      <c r="FP3" s="151" t="s">
        <v>119</v>
      </c>
      <c r="FQ3" s="151"/>
      <c r="FR3" s="151"/>
      <c r="FS3" s="151"/>
      <c r="FT3" s="151" t="s">
        <v>120</v>
      </c>
      <c r="FU3" s="151"/>
      <c r="FV3" s="151"/>
      <c r="FW3" s="151"/>
      <c r="FX3" s="91" t="s">
        <v>53</v>
      </c>
      <c r="FY3" s="91" t="s">
        <v>53</v>
      </c>
      <c r="FZ3" s="91" t="s">
        <v>52</v>
      </c>
      <c r="GA3" s="91" t="s">
        <v>52</v>
      </c>
      <c r="GB3" s="91" t="s">
        <v>52</v>
      </c>
      <c r="GC3" s="91" t="s">
        <v>195</v>
      </c>
      <c r="GD3" s="91" t="s">
        <v>52</v>
      </c>
      <c r="GE3" s="91" t="s">
        <v>52</v>
      </c>
      <c r="GF3" s="91" t="s">
        <v>53</v>
      </c>
      <c r="GG3" s="91" t="s">
        <v>53</v>
      </c>
    </row>
    <row r="4" spans="1:189" ht="34.5" x14ac:dyDescent="0.25">
      <c r="D4" s="115" t="s">
        <v>378</v>
      </c>
      <c r="E4" s="115" t="s">
        <v>379</v>
      </c>
      <c r="F4" s="115" t="s">
        <v>378</v>
      </c>
      <c r="G4" s="115" t="s">
        <v>379</v>
      </c>
      <c r="H4" s="115" t="s">
        <v>378</v>
      </c>
      <c r="I4" s="115" t="s">
        <v>379</v>
      </c>
      <c r="J4" s="115" t="s">
        <v>378</v>
      </c>
      <c r="K4" s="115" t="s">
        <v>379</v>
      </c>
      <c r="L4" s="115" t="s">
        <v>378</v>
      </c>
      <c r="M4" s="115" t="s">
        <v>379</v>
      </c>
      <c r="N4" s="115" t="s">
        <v>378</v>
      </c>
      <c r="O4" s="115" t="s">
        <v>379</v>
      </c>
      <c r="P4" s="115" t="s">
        <v>378</v>
      </c>
      <c r="Q4" s="115" t="s">
        <v>379</v>
      </c>
      <c r="R4" s="115" t="s">
        <v>378</v>
      </c>
      <c r="S4" s="115" t="s">
        <v>379</v>
      </c>
      <c r="T4" s="115" t="s">
        <v>378</v>
      </c>
      <c r="U4" s="115" t="s">
        <v>379</v>
      </c>
      <c r="V4" s="115" t="s">
        <v>378</v>
      </c>
      <c r="W4" s="115" t="s">
        <v>379</v>
      </c>
      <c r="X4" s="115" t="s">
        <v>378</v>
      </c>
      <c r="Y4" s="115" t="s">
        <v>379</v>
      </c>
      <c r="Z4" s="115" t="s">
        <v>378</v>
      </c>
      <c r="AA4" s="115" t="s">
        <v>379</v>
      </c>
      <c r="AB4" s="115" t="s">
        <v>378</v>
      </c>
      <c r="AC4" s="115" t="s">
        <v>379</v>
      </c>
      <c r="AD4" s="115" t="s">
        <v>378</v>
      </c>
      <c r="AE4" s="115" t="s">
        <v>379</v>
      </c>
      <c r="AF4" s="115" t="s">
        <v>378</v>
      </c>
      <c r="AG4" s="115" t="s">
        <v>379</v>
      </c>
      <c r="AH4" s="115" t="s">
        <v>378</v>
      </c>
      <c r="AI4" s="115" t="s">
        <v>379</v>
      </c>
      <c r="AJ4" s="115" t="s">
        <v>378</v>
      </c>
      <c r="AK4" s="115" t="s">
        <v>379</v>
      </c>
      <c r="AL4" s="115" t="s">
        <v>378</v>
      </c>
      <c r="AM4" s="115" t="s">
        <v>379</v>
      </c>
      <c r="AN4" s="115" t="s">
        <v>378</v>
      </c>
      <c r="AO4" s="115" t="s">
        <v>379</v>
      </c>
      <c r="AP4" s="115" t="s">
        <v>378</v>
      </c>
      <c r="AQ4" s="115" t="s">
        <v>379</v>
      </c>
      <c r="AR4" s="115" t="s">
        <v>378</v>
      </c>
      <c r="AS4" s="115" t="s">
        <v>379</v>
      </c>
      <c r="AT4" s="115" t="s">
        <v>378</v>
      </c>
      <c r="AU4" s="115" t="s">
        <v>379</v>
      </c>
      <c r="AV4" s="115" t="s">
        <v>378</v>
      </c>
      <c r="AW4" s="115" t="s">
        <v>379</v>
      </c>
      <c r="AX4" s="115" t="s">
        <v>378</v>
      </c>
      <c r="AY4" s="115" t="s">
        <v>379</v>
      </c>
      <c r="AZ4" s="115" t="s">
        <v>378</v>
      </c>
      <c r="BA4" s="115" t="s">
        <v>379</v>
      </c>
      <c r="BB4" s="115" t="s">
        <v>378</v>
      </c>
      <c r="BC4" s="115" t="s">
        <v>379</v>
      </c>
      <c r="BD4" s="115" t="s">
        <v>378</v>
      </c>
      <c r="BE4" s="115" t="s">
        <v>379</v>
      </c>
      <c r="BF4" s="115" t="s">
        <v>378</v>
      </c>
      <c r="BG4" s="115" t="s">
        <v>379</v>
      </c>
      <c r="BH4" s="115" t="s">
        <v>378</v>
      </c>
      <c r="BI4" s="115" t="s">
        <v>379</v>
      </c>
      <c r="BJ4" s="115" t="s">
        <v>378</v>
      </c>
      <c r="BK4" s="115" t="s">
        <v>379</v>
      </c>
      <c r="BL4" s="115" t="s">
        <v>378</v>
      </c>
      <c r="BM4" s="115" t="s">
        <v>379</v>
      </c>
      <c r="BN4" s="115" t="s">
        <v>378</v>
      </c>
      <c r="BO4" s="115" t="s">
        <v>379</v>
      </c>
      <c r="BP4" s="115" t="s">
        <v>378</v>
      </c>
      <c r="BQ4" s="115" t="s">
        <v>379</v>
      </c>
      <c r="BR4" s="115" t="s">
        <v>378</v>
      </c>
      <c r="BS4" s="115" t="s">
        <v>379</v>
      </c>
      <c r="BT4" s="115" t="s">
        <v>378</v>
      </c>
      <c r="BU4" s="115" t="s">
        <v>379</v>
      </c>
      <c r="BV4" s="115" t="s">
        <v>378</v>
      </c>
      <c r="BW4" s="115" t="s">
        <v>379</v>
      </c>
      <c r="BX4" s="115" t="s">
        <v>378</v>
      </c>
      <c r="BY4" s="115" t="s">
        <v>379</v>
      </c>
      <c r="BZ4" s="115" t="s">
        <v>378</v>
      </c>
      <c r="CA4" s="115" t="s">
        <v>379</v>
      </c>
      <c r="CB4" s="115" t="s">
        <v>378</v>
      </c>
      <c r="CC4" s="115" t="s">
        <v>379</v>
      </c>
      <c r="CD4" s="115" t="s">
        <v>378</v>
      </c>
      <c r="CE4" s="115" t="s">
        <v>379</v>
      </c>
      <c r="CF4" s="115" t="s">
        <v>378</v>
      </c>
      <c r="CG4" s="115" t="s">
        <v>379</v>
      </c>
      <c r="CH4" s="115" t="s">
        <v>378</v>
      </c>
      <c r="CI4" s="115" t="s">
        <v>379</v>
      </c>
      <c r="CJ4" s="115" t="s">
        <v>378</v>
      </c>
      <c r="CK4" s="115" t="s">
        <v>379</v>
      </c>
      <c r="CL4" s="115" t="s">
        <v>378</v>
      </c>
      <c r="CM4" s="115" t="s">
        <v>379</v>
      </c>
      <c r="CN4" s="115" t="s">
        <v>378</v>
      </c>
      <c r="CO4" s="115" t="s">
        <v>379</v>
      </c>
      <c r="CP4" s="115" t="s">
        <v>378</v>
      </c>
      <c r="CQ4" s="115" t="s">
        <v>379</v>
      </c>
      <c r="CR4" s="115" t="s">
        <v>378</v>
      </c>
      <c r="CS4" s="115" t="s">
        <v>379</v>
      </c>
      <c r="CT4" s="115" t="s">
        <v>378</v>
      </c>
      <c r="CU4" s="115" t="s">
        <v>379</v>
      </c>
      <c r="CV4" s="115" t="s">
        <v>378</v>
      </c>
      <c r="CW4" s="115" t="s">
        <v>379</v>
      </c>
      <c r="CX4" s="115" t="s">
        <v>378</v>
      </c>
      <c r="CY4" s="115" t="s">
        <v>379</v>
      </c>
      <c r="CZ4" s="115" t="s">
        <v>378</v>
      </c>
      <c r="DA4" s="115" t="s">
        <v>379</v>
      </c>
      <c r="DB4" s="115" t="s">
        <v>378</v>
      </c>
      <c r="DC4" s="115" t="s">
        <v>379</v>
      </c>
      <c r="DD4" s="115" t="s">
        <v>378</v>
      </c>
      <c r="DE4" s="115" t="s">
        <v>379</v>
      </c>
      <c r="DF4" s="115" t="s">
        <v>378</v>
      </c>
      <c r="DG4" s="115" t="s">
        <v>379</v>
      </c>
      <c r="DH4" s="115" t="s">
        <v>378</v>
      </c>
      <c r="DI4" s="115" t="s">
        <v>379</v>
      </c>
      <c r="DJ4" s="115" t="s">
        <v>378</v>
      </c>
      <c r="DK4" s="115" t="s">
        <v>379</v>
      </c>
      <c r="DL4" s="115" t="s">
        <v>378</v>
      </c>
      <c r="DM4" s="115" t="s">
        <v>379</v>
      </c>
      <c r="DN4" s="115" t="s">
        <v>378</v>
      </c>
      <c r="DO4" s="115" t="s">
        <v>379</v>
      </c>
      <c r="DP4" s="115" t="s">
        <v>378</v>
      </c>
      <c r="DQ4" s="115" t="s">
        <v>379</v>
      </c>
      <c r="DR4" s="115" t="s">
        <v>378</v>
      </c>
      <c r="DS4" s="115" t="s">
        <v>379</v>
      </c>
      <c r="DT4" s="115" t="s">
        <v>378</v>
      </c>
      <c r="DU4" s="115" t="s">
        <v>379</v>
      </c>
      <c r="DV4" s="115" t="s">
        <v>378</v>
      </c>
      <c r="DW4" s="115" t="s">
        <v>379</v>
      </c>
      <c r="DX4" s="115" t="s">
        <v>378</v>
      </c>
      <c r="DY4" s="115" t="s">
        <v>379</v>
      </c>
      <c r="DZ4" s="115" t="s">
        <v>378</v>
      </c>
      <c r="EA4" s="115" t="s">
        <v>379</v>
      </c>
      <c r="EB4" s="115" t="s">
        <v>378</v>
      </c>
      <c r="EC4" s="115" t="s">
        <v>379</v>
      </c>
      <c r="ED4" s="115" t="s">
        <v>378</v>
      </c>
      <c r="EE4" s="115" t="s">
        <v>379</v>
      </c>
      <c r="EF4" s="115" t="s">
        <v>378</v>
      </c>
      <c r="EG4" s="115" t="s">
        <v>379</v>
      </c>
      <c r="EH4" s="115" t="s">
        <v>378</v>
      </c>
      <c r="EI4" s="115" t="s">
        <v>379</v>
      </c>
      <c r="EJ4" s="115" t="s">
        <v>378</v>
      </c>
      <c r="EK4" s="115" t="s">
        <v>379</v>
      </c>
      <c r="EL4" s="115" t="s">
        <v>378</v>
      </c>
      <c r="EM4" s="115" t="s">
        <v>379</v>
      </c>
      <c r="EN4" s="115" t="s">
        <v>378</v>
      </c>
      <c r="EO4" s="115" t="s">
        <v>379</v>
      </c>
      <c r="EP4" s="115" t="s">
        <v>378</v>
      </c>
      <c r="EQ4" s="115" t="s">
        <v>379</v>
      </c>
      <c r="ER4" s="115" t="s">
        <v>378</v>
      </c>
      <c r="ES4" s="115" t="s">
        <v>379</v>
      </c>
      <c r="ET4" s="115" t="s">
        <v>378</v>
      </c>
      <c r="EU4" s="115" t="s">
        <v>379</v>
      </c>
      <c r="EV4" s="115" t="s">
        <v>378</v>
      </c>
      <c r="EW4" s="115" t="s">
        <v>379</v>
      </c>
      <c r="EX4" s="115" t="s">
        <v>378</v>
      </c>
      <c r="EY4" s="115" t="s">
        <v>379</v>
      </c>
      <c r="EZ4" s="115" t="s">
        <v>378</v>
      </c>
      <c r="FA4" s="115" t="s">
        <v>379</v>
      </c>
      <c r="FB4" s="115" t="s">
        <v>378</v>
      </c>
      <c r="FC4" s="115" t="s">
        <v>379</v>
      </c>
      <c r="FD4" s="115" t="s">
        <v>378</v>
      </c>
      <c r="FE4" s="115" t="s">
        <v>379</v>
      </c>
      <c r="FF4" s="115" t="s">
        <v>378</v>
      </c>
      <c r="FG4" s="115" t="s">
        <v>379</v>
      </c>
      <c r="FH4" s="115" t="s">
        <v>378</v>
      </c>
      <c r="FI4" s="115" t="s">
        <v>379</v>
      </c>
      <c r="FJ4" s="115" t="s">
        <v>378</v>
      </c>
      <c r="FK4" s="115" t="s">
        <v>379</v>
      </c>
      <c r="FL4" s="115" t="s">
        <v>378</v>
      </c>
      <c r="FM4" s="115" t="s">
        <v>379</v>
      </c>
      <c r="FN4" s="115" t="s">
        <v>378</v>
      </c>
      <c r="FO4" s="115" t="s">
        <v>379</v>
      </c>
      <c r="FP4" s="115" t="s">
        <v>378</v>
      </c>
      <c r="FQ4" s="115" t="s">
        <v>379</v>
      </c>
      <c r="FR4" s="115" t="s">
        <v>378</v>
      </c>
      <c r="FS4" s="115" t="s">
        <v>379</v>
      </c>
      <c r="FT4" s="115" t="s">
        <v>378</v>
      </c>
      <c r="FU4" s="115" t="s">
        <v>379</v>
      </c>
      <c r="FV4" s="115" t="s">
        <v>378</v>
      </c>
      <c r="FW4" s="115" t="s">
        <v>379</v>
      </c>
      <c r="FX4" s="94" t="s">
        <v>191</v>
      </c>
      <c r="FY4" s="94" t="s">
        <v>192</v>
      </c>
      <c r="FZ4" s="94" t="s">
        <v>193</v>
      </c>
      <c r="GA4" s="94" t="s">
        <v>194</v>
      </c>
      <c r="GB4" s="94" t="s">
        <v>198</v>
      </c>
      <c r="GC4" s="94" t="s">
        <v>199</v>
      </c>
      <c r="GD4" s="94" t="s">
        <v>374</v>
      </c>
      <c r="GE4" s="94" t="s">
        <v>375</v>
      </c>
      <c r="GF4" s="94" t="s">
        <v>376</v>
      </c>
      <c r="GG4" s="94" t="s">
        <v>377</v>
      </c>
    </row>
    <row r="5" spans="1:189" s="13" customFormat="1" x14ac:dyDescent="0.25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X5" s="91"/>
      <c r="FY5" s="91"/>
      <c r="FZ5" s="91"/>
      <c r="GA5" s="91"/>
      <c r="GB5" s="91"/>
      <c r="GC5" s="91"/>
      <c r="GD5" s="91"/>
      <c r="GE5" s="91"/>
      <c r="GF5" s="91"/>
      <c r="GG5" s="91"/>
    </row>
    <row r="6" spans="1:189" x14ac:dyDescent="0.25">
      <c r="D6" s="14" t="s">
        <v>29</v>
      </c>
      <c r="E6" s="11" t="str">
        <f>Pompes!$E2</f>
        <v>571</v>
      </c>
      <c r="F6" s="11" t="s">
        <v>29</v>
      </c>
      <c r="G6" s="11" t="str">
        <f>E6</f>
        <v>571</v>
      </c>
      <c r="H6" s="14" t="s">
        <v>29</v>
      </c>
      <c r="I6" s="11" t="str">
        <f>Pompes!$E11</f>
        <v>490</v>
      </c>
      <c r="J6" s="11" t="s">
        <v>29</v>
      </c>
      <c r="K6" s="11" t="str">
        <f>I6</f>
        <v>490</v>
      </c>
      <c r="L6" s="14" t="s">
        <v>29</v>
      </c>
      <c r="M6" s="11" t="str">
        <f>Pompes!$E13</f>
        <v>490</v>
      </c>
      <c r="N6" s="11" t="s">
        <v>29</v>
      </c>
      <c r="O6" s="11" t="str">
        <f>M6</f>
        <v>490</v>
      </c>
      <c r="P6" s="14" t="s">
        <v>29</v>
      </c>
      <c r="Q6" s="11" t="str">
        <f>Pompes!$E15</f>
        <v>490</v>
      </c>
      <c r="R6" s="11" t="s">
        <v>29</v>
      </c>
      <c r="S6" s="11" t="str">
        <f>Q6</f>
        <v>490</v>
      </c>
      <c r="T6" s="14" t="s">
        <v>29</v>
      </c>
      <c r="U6" s="11" t="str">
        <f>Pompes!$E20</f>
        <v>490</v>
      </c>
      <c r="V6" s="11" t="s">
        <v>29</v>
      </c>
      <c r="W6" s="11" t="str">
        <f>U6</f>
        <v>490</v>
      </c>
      <c r="X6" s="14" t="s">
        <v>29</v>
      </c>
      <c r="Y6" s="11" t="str">
        <f>Pompes!$E21</f>
        <v>565</v>
      </c>
      <c r="Z6" s="11" t="s">
        <v>29</v>
      </c>
      <c r="AA6" s="11" t="str">
        <f>Y6</f>
        <v>565</v>
      </c>
      <c r="AB6" s="14" t="s">
        <v>29</v>
      </c>
      <c r="AC6" s="11" t="str">
        <f>Pompes!$E23</f>
        <v>564</v>
      </c>
      <c r="AD6" s="11" t="s">
        <v>29</v>
      </c>
      <c r="AE6" s="11" t="str">
        <f>AC6</f>
        <v>564</v>
      </c>
      <c r="AF6" s="14" t="s">
        <v>29</v>
      </c>
      <c r="AG6" s="11" t="str">
        <f>Pompes!$E24</f>
        <v>568</v>
      </c>
      <c r="AH6" s="11" t="s">
        <v>29</v>
      </c>
      <c r="AI6" s="11" t="str">
        <f>AG6</f>
        <v>568</v>
      </c>
      <c r="AJ6" s="14" t="s">
        <v>29</v>
      </c>
      <c r="AK6" s="11" t="str">
        <f>Pompes!$E25</f>
        <v>568</v>
      </c>
      <c r="AL6" s="11" t="s">
        <v>29</v>
      </c>
      <c r="AM6" s="11" t="str">
        <f>AK6</f>
        <v>568</v>
      </c>
      <c r="AN6" s="14" t="s">
        <v>29</v>
      </c>
      <c r="AO6" s="11" t="str">
        <f>Pompes!$E29</f>
        <v>490</v>
      </c>
      <c r="AP6" s="11" t="s">
        <v>29</v>
      </c>
      <c r="AQ6" s="11" t="str">
        <f>AO6</f>
        <v>490</v>
      </c>
      <c r="AR6" s="14" t="s">
        <v>29</v>
      </c>
      <c r="AS6" s="11" t="str">
        <f>Pompes!$E31</f>
        <v>490</v>
      </c>
      <c r="AT6" s="11" t="s">
        <v>29</v>
      </c>
      <c r="AU6" s="11" t="str">
        <f>AS6</f>
        <v>490</v>
      </c>
      <c r="AV6" s="14" t="s">
        <v>29</v>
      </c>
      <c r="AW6" s="11" t="str">
        <f>Pompes!$E35</f>
        <v>490</v>
      </c>
      <c r="AX6" s="11" t="s">
        <v>29</v>
      </c>
      <c r="AY6" s="11" t="str">
        <f>AW6</f>
        <v>490</v>
      </c>
      <c r="AZ6" s="14" t="s">
        <v>29</v>
      </c>
      <c r="BA6" s="11" t="str">
        <f>Pompes!$E43</f>
        <v>487</v>
      </c>
      <c r="BB6" s="11" t="s">
        <v>29</v>
      </c>
      <c r="BC6" s="11" t="str">
        <f>BA6</f>
        <v>487</v>
      </c>
      <c r="BD6" s="14" t="s">
        <v>29</v>
      </c>
      <c r="BE6" s="11" t="str">
        <f>Pompes!$E46</f>
        <v>487</v>
      </c>
      <c r="BF6" s="11" t="s">
        <v>29</v>
      </c>
      <c r="BG6" s="11" t="str">
        <f>BE6</f>
        <v>487</v>
      </c>
      <c r="BH6" s="14" t="s">
        <v>29</v>
      </c>
      <c r="BI6" s="11" t="str">
        <f>Pompes!$E48</f>
        <v>486</v>
      </c>
      <c r="BJ6" s="11" t="s">
        <v>29</v>
      </c>
      <c r="BK6" s="11" t="str">
        <f>BI6</f>
        <v>486</v>
      </c>
      <c r="BL6" s="14" t="s">
        <v>29</v>
      </c>
      <c r="BM6" s="11" t="str">
        <f>Pompes!$E51</f>
        <v>66</v>
      </c>
      <c r="BN6" s="11" t="s">
        <v>29</v>
      </c>
      <c r="BO6" s="11" t="str">
        <f>BM6</f>
        <v>66</v>
      </c>
      <c r="BP6" s="14" t="s">
        <v>29</v>
      </c>
      <c r="BQ6" s="11" t="str">
        <f>Pompes!$E52</f>
        <v>80</v>
      </c>
      <c r="BR6" s="11" t="s">
        <v>29</v>
      </c>
      <c r="BS6" s="11" t="str">
        <f>BQ6</f>
        <v>80</v>
      </c>
      <c r="BT6" s="14" t="s">
        <v>29</v>
      </c>
      <c r="BU6" s="11" t="str">
        <f>Pompes!$E53</f>
        <v>80</v>
      </c>
      <c r="BV6" s="11" t="s">
        <v>29</v>
      </c>
      <c r="BW6" s="11" t="str">
        <f>BU6</f>
        <v>80</v>
      </c>
      <c r="BX6" s="14" t="s">
        <v>29</v>
      </c>
      <c r="BY6" s="11" t="str">
        <f>Pompes!$E54</f>
        <v>62</v>
      </c>
      <c r="BZ6" s="11" t="s">
        <v>29</v>
      </c>
      <c r="CA6" s="11" t="str">
        <f>BY6</f>
        <v>62</v>
      </c>
      <c r="CB6" s="14" t="s">
        <v>29</v>
      </c>
      <c r="CC6" s="11" t="str">
        <f>Pompes!$E55</f>
        <v>62</v>
      </c>
      <c r="CD6" s="11" t="s">
        <v>29</v>
      </c>
      <c r="CE6" s="11" t="str">
        <f>CC6</f>
        <v>62</v>
      </c>
      <c r="CF6" s="14" t="s">
        <v>29</v>
      </c>
      <c r="CG6" s="11" t="str">
        <f>Pompes!$E56</f>
        <v>80</v>
      </c>
      <c r="CH6" s="11" t="s">
        <v>29</v>
      </c>
      <c r="CI6" s="11" t="str">
        <f>CG6</f>
        <v>80</v>
      </c>
      <c r="CJ6" s="14" t="s">
        <v>29</v>
      </c>
      <c r="CK6" s="11" t="str">
        <f>Pompes!$E57</f>
        <v>62</v>
      </c>
      <c r="CL6" s="11" t="s">
        <v>29</v>
      </c>
      <c r="CM6" s="11" t="str">
        <f>CK6</f>
        <v>62</v>
      </c>
      <c r="CN6" s="14" t="s">
        <v>29</v>
      </c>
      <c r="CO6" s="11" t="str">
        <f>Pompes!$E58</f>
        <v>60</v>
      </c>
      <c r="CP6" s="11" t="s">
        <v>29</v>
      </c>
      <c r="CQ6" s="11" t="str">
        <f>CO6</f>
        <v>60</v>
      </c>
      <c r="CR6" s="14" t="s">
        <v>29</v>
      </c>
      <c r="CS6" s="11" t="str">
        <f>Pompes!$E59</f>
        <v>62</v>
      </c>
      <c r="CT6" s="11" t="s">
        <v>29</v>
      </c>
      <c r="CU6" s="11" t="str">
        <f>CS6</f>
        <v>62</v>
      </c>
      <c r="CV6" s="14" t="s">
        <v>29</v>
      </c>
      <c r="CW6" s="11" t="str">
        <f>Pompes!$E60</f>
        <v>62</v>
      </c>
      <c r="CX6" s="11" t="s">
        <v>29</v>
      </c>
      <c r="CY6" s="11" t="str">
        <f>CW6</f>
        <v>62</v>
      </c>
      <c r="CZ6" s="14" t="s">
        <v>29</v>
      </c>
      <c r="DA6" s="11" t="str">
        <f>Pompes!$E61</f>
        <v>62</v>
      </c>
      <c r="DB6" s="11" t="s">
        <v>29</v>
      </c>
      <c r="DC6" s="11" t="str">
        <f>DA6</f>
        <v>62</v>
      </c>
      <c r="DD6" s="14" t="s">
        <v>29</v>
      </c>
      <c r="DE6" s="11" t="str">
        <f>Pompes!$E62</f>
        <v>62</v>
      </c>
      <c r="DF6" s="11" t="s">
        <v>29</v>
      </c>
      <c r="DG6" s="11" t="str">
        <f>DE6</f>
        <v>62</v>
      </c>
      <c r="DH6" s="14" t="s">
        <v>29</v>
      </c>
      <c r="DI6" s="11" t="str">
        <f>Pompes!$E63</f>
        <v>60</v>
      </c>
      <c r="DJ6" s="11" t="s">
        <v>29</v>
      </c>
      <c r="DK6" s="11" t="str">
        <f>DI6</f>
        <v>60</v>
      </c>
      <c r="DL6" s="14" t="s">
        <v>29</v>
      </c>
      <c r="DM6" s="11" t="str">
        <f>Pompes!$E64</f>
        <v>83</v>
      </c>
      <c r="DN6" s="11" t="s">
        <v>29</v>
      </c>
      <c r="DO6" s="11" t="str">
        <f>DM6</f>
        <v>83</v>
      </c>
      <c r="DP6" s="14" t="s">
        <v>29</v>
      </c>
      <c r="DQ6" s="11" t="str">
        <f>Pompes!$E65</f>
        <v>80</v>
      </c>
      <c r="DR6" s="11" t="s">
        <v>29</v>
      </c>
      <c r="DS6" s="11" t="str">
        <f>DQ6</f>
        <v>80</v>
      </c>
      <c r="DT6" s="14" t="s">
        <v>29</v>
      </c>
      <c r="DU6" s="11" t="str">
        <f>Pompes!$E66</f>
        <v>70</v>
      </c>
      <c r="DV6" s="11" t="s">
        <v>29</v>
      </c>
      <c r="DW6" s="11" t="str">
        <f>DU6</f>
        <v>70</v>
      </c>
      <c r="DX6" s="14" t="s">
        <v>29</v>
      </c>
      <c r="DY6" s="11" t="str">
        <f>Pompes!$E67</f>
        <v>80</v>
      </c>
      <c r="DZ6" s="11" t="s">
        <v>29</v>
      </c>
      <c r="EA6" s="11" t="str">
        <f>DY6</f>
        <v>80</v>
      </c>
      <c r="EB6" s="14" t="s">
        <v>29</v>
      </c>
      <c r="EC6" s="11" t="str">
        <f>Pompes!$E68</f>
        <v>60</v>
      </c>
      <c r="ED6" s="11" t="s">
        <v>29</v>
      </c>
      <c r="EE6" s="11" t="str">
        <f>EC6</f>
        <v>60</v>
      </c>
      <c r="EF6" s="14" t="s">
        <v>29</v>
      </c>
      <c r="EG6" s="11" t="str">
        <f>Pompes!$E69</f>
        <v>66</v>
      </c>
      <c r="EH6" s="11" t="s">
        <v>29</v>
      </c>
      <c r="EI6" s="11" t="str">
        <f>EG6</f>
        <v>66</v>
      </c>
      <c r="EJ6" s="14" t="s">
        <v>29</v>
      </c>
      <c r="EK6" s="11" t="str">
        <f>Pompes!$E70</f>
        <v>65</v>
      </c>
      <c r="EL6" s="11" t="s">
        <v>29</v>
      </c>
      <c r="EM6" s="11" t="str">
        <f>EK6</f>
        <v>65</v>
      </c>
      <c r="EN6" s="14" t="s">
        <v>29</v>
      </c>
      <c r="EO6" s="11" t="str">
        <f>Pompes!$E71</f>
        <v>66</v>
      </c>
      <c r="EP6" s="11" t="s">
        <v>29</v>
      </c>
      <c r="EQ6" s="11" t="str">
        <f>EO6</f>
        <v>66</v>
      </c>
      <c r="ER6" s="14" t="s">
        <v>29</v>
      </c>
      <c r="ES6" s="11" t="str">
        <f>Pompes!$E72</f>
        <v>65</v>
      </c>
      <c r="ET6" s="11" t="s">
        <v>29</v>
      </c>
      <c r="EU6" s="11" t="str">
        <f>ES6</f>
        <v>65</v>
      </c>
      <c r="EV6" s="14" t="s">
        <v>29</v>
      </c>
      <c r="EW6" s="11" t="str">
        <f>Pompes!$E73</f>
        <v>65</v>
      </c>
      <c r="EX6" s="11" t="s">
        <v>29</v>
      </c>
      <c r="EY6" s="11" t="str">
        <f>EW6</f>
        <v>65</v>
      </c>
      <c r="EZ6" s="14" t="s">
        <v>29</v>
      </c>
      <c r="FA6" s="11" t="str">
        <f>Pompes!$E74</f>
        <v>65</v>
      </c>
      <c r="FB6" s="11" t="s">
        <v>29</v>
      </c>
      <c r="FC6" s="11" t="str">
        <f>FA6</f>
        <v>65</v>
      </c>
      <c r="FD6" s="14" t="s">
        <v>29</v>
      </c>
      <c r="FE6" s="11" t="str">
        <f>Pompes!$E75</f>
        <v>66</v>
      </c>
      <c r="FF6" s="11" t="s">
        <v>29</v>
      </c>
      <c r="FG6" s="11" t="str">
        <f>FE6</f>
        <v>66</v>
      </c>
      <c r="FH6" s="14" t="s">
        <v>29</v>
      </c>
      <c r="FI6" s="11" t="str">
        <f>Pompes!$E76</f>
        <v>66</v>
      </c>
      <c r="FJ6" s="11" t="s">
        <v>29</v>
      </c>
      <c r="FK6" s="11" t="str">
        <f>FI6</f>
        <v>66</v>
      </c>
      <c r="FL6" s="14" t="s">
        <v>29</v>
      </c>
      <c r="FM6" s="11" t="str">
        <f>Pompes!$E77</f>
        <v>66</v>
      </c>
      <c r="FN6" s="11" t="s">
        <v>29</v>
      </c>
      <c r="FO6" s="11" t="str">
        <f>FM6</f>
        <v>66</v>
      </c>
      <c r="FP6" s="14" t="s">
        <v>29</v>
      </c>
      <c r="FQ6" s="11" t="str">
        <f>Pompes!$E78</f>
        <v>65</v>
      </c>
      <c r="FR6" s="11" t="s">
        <v>29</v>
      </c>
      <c r="FS6" s="11" t="str">
        <f>FQ6</f>
        <v>65</v>
      </c>
      <c r="FT6" s="14" t="s">
        <v>29</v>
      </c>
      <c r="FU6" s="11" t="str">
        <f>Pompes!$E79</f>
        <v>66</v>
      </c>
      <c r="FV6" s="11" t="s">
        <v>29</v>
      </c>
      <c r="FW6" s="11" t="str">
        <f>FU6</f>
        <v>66</v>
      </c>
      <c r="FX6" s="91"/>
      <c r="FY6" s="91"/>
      <c r="FZ6" s="91"/>
      <c r="GA6" s="91"/>
      <c r="GB6" s="91"/>
      <c r="GC6" s="91"/>
      <c r="GD6" s="91"/>
      <c r="GE6" s="91"/>
      <c r="GF6" s="91"/>
      <c r="GG6" s="91"/>
    </row>
    <row r="7" spans="1:189" x14ac:dyDescent="0.25">
      <c r="D7" s="14" t="s">
        <v>30</v>
      </c>
      <c r="E7" s="16">
        <f>Pompes!$P2</f>
        <v>1.0425</v>
      </c>
      <c r="F7" s="16" t="s">
        <v>30</v>
      </c>
      <c r="G7" s="16">
        <f>E7</f>
        <v>1.0425</v>
      </c>
      <c r="H7" s="14" t="s">
        <v>30</v>
      </c>
      <c r="I7" s="16">
        <f>Pompes!$P11</f>
        <v>1.0295000000000001</v>
      </c>
      <c r="J7" s="16" t="s">
        <v>30</v>
      </c>
      <c r="K7" s="16">
        <f>I7</f>
        <v>1.0295000000000001</v>
      </c>
      <c r="L7" s="14" t="s">
        <v>30</v>
      </c>
      <c r="M7" s="16">
        <f>Pompes!$P13</f>
        <v>1.024</v>
      </c>
      <c r="N7" s="16" t="s">
        <v>30</v>
      </c>
      <c r="O7" s="16">
        <f>M7</f>
        <v>1.024</v>
      </c>
      <c r="P7" s="14" t="s">
        <v>30</v>
      </c>
      <c r="Q7" s="16">
        <f>Pompes!$P15</f>
        <v>1.0169999999999999</v>
      </c>
      <c r="R7" s="16" t="s">
        <v>30</v>
      </c>
      <c r="S7" s="16">
        <f>Q7</f>
        <v>1.0169999999999999</v>
      </c>
      <c r="T7" s="14" t="s">
        <v>30</v>
      </c>
      <c r="U7" s="16">
        <f>Pompes!$P20</f>
        <v>0.95504999999999995</v>
      </c>
      <c r="V7" s="16" t="s">
        <v>30</v>
      </c>
      <c r="W7" s="16">
        <f>U7</f>
        <v>0.95504999999999995</v>
      </c>
      <c r="X7" s="14" t="s">
        <v>30</v>
      </c>
      <c r="Y7" s="16">
        <f>Pompes!$P21</f>
        <v>0.99949999999999994</v>
      </c>
      <c r="Z7" s="16" t="s">
        <v>30</v>
      </c>
      <c r="AA7" s="16">
        <f>Y7</f>
        <v>0.99949999999999994</v>
      </c>
      <c r="AB7" s="14" t="s">
        <v>30</v>
      </c>
      <c r="AC7" s="16">
        <f>Pompes!$P23</f>
        <v>1.0175000000000001</v>
      </c>
      <c r="AD7" s="16" t="s">
        <v>30</v>
      </c>
      <c r="AE7" s="16">
        <f>AC7</f>
        <v>1.0175000000000001</v>
      </c>
      <c r="AF7" s="14" t="s">
        <v>30</v>
      </c>
      <c r="AG7" s="16">
        <f>Pompes!$P24</f>
        <v>1.0314999999999999</v>
      </c>
      <c r="AH7" s="16" t="s">
        <v>30</v>
      </c>
      <c r="AI7" s="16">
        <f>AG7</f>
        <v>1.0314999999999999</v>
      </c>
      <c r="AJ7" s="14" t="s">
        <v>30</v>
      </c>
      <c r="AK7" s="16">
        <f>Pompes!$P25</f>
        <v>1.0229999999999999</v>
      </c>
      <c r="AL7" s="16" t="s">
        <v>30</v>
      </c>
      <c r="AM7" s="16">
        <f>AK7</f>
        <v>1.0229999999999999</v>
      </c>
      <c r="AN7" s="14" t="s">
        <v>30</v>
      </c>
      <c r="AO7" s="16">
        <f>Pompes!$P29</f>
        <v>1.0310000000000001</v>
      </c>
      <c r="AP7" s="16" t="s">
        <v>30</v>
      </c>
      <c r="AQ7" s="16">
        <f>AO7</f>
        <v>1.0310000000000001</v>
      </c>
      <c r="AR7" s="14" t="s">
        <v>30</v>
      </c>
      <c r="AS7" s="16">
        <f>Pompes!$P31</f>
        <v>1.0369999999999999</v>
      </c>
      <c r="AT7" s="16" t="s">
        <v>30</v>
      </c>
      <c r="AU7" s="16">
        <f>AS7</f>
        <v>1.0369999999999999</v>
      </c>
      <c r="AV7" s="14" t="s">
        <v>30</v>
      </c>
      <c r="AW7" s="16">
        <f>Pompes!$P35</f>
        <v>0.91494999999999993</v>
      </c>
      <c r="AX7" s="16" t="s">
        <v>30</v>
      </c>
      <c r="AY7" s="16">
        <f>AW7</f>
        <v>0.91494999999999993</v>
      </c>
      <c r="AZ7" s="14" t="s">
        <v>30</v>
      </c>
      <c r="BA7" s="16">
        <f>Pompes!$P43</f>
        <v>1.0215000000000001</v>
      </c>
      <c r="BB7" s="16" t="s">
        <v>30</v>
      </c>
      <c r="BC7" s="16">
        <f>BA7</f>
        <v>1.0215000000000001</v>
      </c>
      <c r="BD7" s="14" t="s">
        <v>30</v>
      </c>
      <c r="BE7" s="16">
        <f>Pompes!$P46</f>
        <v>1.0255000000000001</v>
      </c>
      <c r="BF7" s="16" t="s">
        <v>30</v>
      </c>
      <c r="BG7" s="16">
        <f>BE7</f>
        <v>1.0255000000000001</v>
      </c>
      <c r="BH7" s="14" t="s">
        <v>30</v>
      </c>
      <c r="BI7" s="16">
        <f>Pompes!$P48</f>
        <v>1.0175000000000001</v>
      </c>
      <c r="BJ7" s="16" t="s">
        <v>30</v>
      </c>
      <c r="BK7" s="16">
        <f>BI7</f>
        <v>1.0175000000000001</v>
      </c>
      <c r="BL7" s="14" t="s">
        <v>30</v>
      </c>
      <c r="BM7" s="16">
        <f>Pompes!$P51</f>
        <v>0.54330000000000001</v>
      </c>
      <c r="BN7" s="16" t="s">
        <v>30</v>
      </c>
      <c r="BO7" s="16">
        <f>BM7</f>
        <v>0.54330000000000001</v>
      </c>
      <c r="BP7" s="14" t="s">
        <v>30</v>
      </c>
      <c r="BQ7" s="16">
        <f>Pompes!$P52</f>
        <v>0.53964999999999996</v>
      </c>
      <c r="BR7" s="16" t="s">
        <v>30</v>
      </c>
      <c r="BS7" s="16">
        <f>BQ7</f>
        <v>0.53964999999999996</v>
      </c>
      <c r="BT7" s="14" t="s">
        <v>30</v>
      </c>
      <c r="BU7" s="16">
        <f>Pompes!$P53</f>
        <v>0.53374999999999995</v>
      </c>
      <c r="BV7" s="16" t="s">
        <v>30</v>
      </c>
      <c r="BW7" s="16">
        <f>BU7</f>
        <v>0.53374999999999995</v>
      </c>
      <c r="BX7" s="14" t="s">
        <v>30</v>
      </c>
      <c r="BY7" s="16">
        <f>Pompes!$P54</f>
        <v>0.52570000000000006</v>
      </c>
      <c r="BZ7" s="16" t="s">
        <v>30</v>
      </c>
      <c r="CA7" s="16">
        <f>BY7</f>
        <v>0.52570000000000006</v>
      </c>
      <c r="CB7" s="14" t="s">
        <v>30</v>
      </c>
      <c r="CC7" s="16">
        <f>Pompes!$P55</f>
        <v>0.51329999999999998</v>
      </c>
      <c r="CD7" s="16" t="s">
        <v>30</v>
      </c>
      <c r="CE7" s="16">
        <f>CC7</f>
        <v>0.51329999999999998</v>
      </c>
      <c r="CF7" s="14" t="s">
        <v>30</v>
      </c>
      <c r="CG7" s="16">
        <f>Pompes!$P56</f>
        <v>0.5131</v>
      </c>
      <c r="CH7" s="16" t="s">
        <v>30</v>
      </c>
      <c r="CI7" s="16">
        <f>CG7</f>
        <v>0.5131</v>
      </c>
      <c r="CJ7" s="14" t="s">
        <v>30</v>
      </c>
      <c r="CK7" s="16">
        <f>Pompes!$P57</f>
        <v>0.53210000000000002</v>
      </c>
      <c r="CL7" s="16" t="s">
        <v>30</v>
      </c>
      <c r="CM7" s="16">
        <f>CK7</f>
        <v>0.53210000000000002</v>
      </c>
      <c r="CN7" s="14" t="s">
        <v>30</v>
      </c>
      <c r="CO7" s="16">
        <f>Pompes!$P58</f>
        <v>0.52049999999999996</v>
      </c>
      <c r="CP7" s="16" t="s">
        <v>30</v>
      </c>
      <c r="CQ7" s="16">
        <f>CO7</f>
        <v>0.52049999999999996</v>
      </c>
      <c r="CR7" s="14" t="s">
        <v>30</v>
      </c>
      <c r="CS7" s="16">
        <f>Pompes!$P59</f>
        <v>0.51790000000000003</v>
      </c>
      <c r="CT7" s="16" t="s">
        <v>30</v>
      </c>
      <c r="CU7" s="16">
        <f>CS7</f>
        <v>0.51790000000000003</v>
      </c>
      <c r="CV7" s="14" t="s">
        <v>30</v>
      </c>
      <c r="CW7" s="16">
        <f>Pompes!$P60</f>
        <v>0.52105000000000001</v>
      </c>
      <c r="CX7" s="16" t="s">
        <v>30</v>
      </c>
      <c r="CY7" s="16">
        <f>CW7</f>
        <v>0.52105000000000001</v>
      </c>
      <c r="CZ7" s="14" t="s">
        <v>30</v>
      </c>
      <c r="DA7" s="16">
        <f>Pompes!$P61</f>
        <v>0.53620000000000001</v>
      </c>
      <c r="DB7" s="16" t="s">
        <v>30</v>
      </c>
      <c r="DC7" s="16">
        <f>DA7</f>
        <v>0.53620000000000001</v>
      </c>
      <c r="DD7" s="14" t="s">
        <v>30</v>
      </c>
      <c r="DE7" s="16">
        <f>Pompes!$P62</f>
        <v>0.50570000000000004</v>
      </c>
      <c r="DF7" s="16" t="s">
        <v>30</v>
      </c>
      <c r="DG7" s="16">
        <f>DE7</f>
        <v>0.50570000000000004</v>
      </c>
      <c r="DH7" s="14" t="s">
        <v>30</v>
      </c>
      <c r="DI7" s="16">
        <f>Pompes!$P63</f>
        <v>0.51849999999999996</v>
      </c>
      <c r="DJ7" s="16" t="s">
        <v>30</v>
      </c>
      <c r="DK7" s="16">
        <f>DI7</f>
        <v>0.51849999999999996</v>
      </c>
      <c r="DL7" s="14" t="s">
        <v>30</v>
      </c>
      <c r="DM7" s="16">
        <f>Pompes!$P64</f>
        <v>0.51849999999999996</v>
      </c>
      <c r="DN7" s="16" t="s">
        <v>30</v>
      </c>
      <c r="DO7" s="16">
        <f>DM7</f>
        <v>0.51849999999999996</v>
      </c>
      <c r="DP7" s="14" t="s">
        <v>30</v>
      </c>
      <c r="DQ7" s="16">
        <f>Pompes!$P65</f>
        <v>0.50649999999999995</v>
      </c>
      <c r="DR7" s="16" t="s">
        <v>30</v>
      </c>
      <c r="DS7" s="16">
        <f>DQ7</f>
        <v>0.50649999999999995</v>
      </c>
      <c r="DT7" s="14" t="s">
        <v>30</v>
      </c>
      <c r="DU7" s="16">
        <f>Pompes!$P66</f>
        <v>0.52550000000000008</v>
      </c>
      <c r="DV7" s="16" t="s">
        <v>30</v>
      </c>
      <c r="DW7" s="16">
        <f>DU7</f>
        <v>0.52550000000000008</v>
      </c>
      <c r="DX7" s="14" t="s">
        <v>30</v>
      </c>
      <c r="DY7" s="16">
        <f>Pompes!$P67</f>
        <v>0.4995</v>
      </c>
      <c r="DZ7" s="16" t="s">
        <v>30</v>
      </c>
      <c r="EA7" s="16">
        <f>DY7</f>
        <v>0.4995</v>
      </c>
      <c r="EB7" s="14" t="s">
        <v>30</v>
      </c>
      <c r="EC7" s="16">
        <f>Pompes!$P68</f>
        <v>0.51600000000000001</v>
      </c>
      <c r="ED7" s="16" t="s">
        <v>30</v>
      </c>
      <c r="EE7" s="16">
        <f>EC7</f>
        <v>0.51600000000000001</v>
      </c>
      <c r="EF7" s="14" t="s">
        <v>30</v>
      </c>
      <c r="EG7" s="16">
        <f>Pompes!$P69</f>
        <v>0.54465000000000008</v>
      </c>
      <c r="EH7" s="16" t="s">
        <v>30</v>
      </c>
      <c r="EI7" s="16">
        <f>EG7</f>
        <v>0.54465000000000008</v>
      </c>
      <c r="EJ7" s="14" t="s">
        <v>30</v>
      </c>
      <c r="EK7" s="16">
        <f>Pompes!$P70</f>
        <v>0.51269999999999993</v>
      </c>
      <c r="EL7" s="16" t="s">
        <v>30</v>
      </c>
      <c r="EM7" s="16">
        <f>EK7</f>
        <v>0.51269999999999993</v>
      </c>
      <c r="EN7" s="14" t="s">
        <v>30</v>
      </c>
      <c r="EO7" s="16">
        <f>Pompes!$P71</f>
        <v>0.52424999999999999</v>
      </c>
      <c r="EP7" s="16" t="s">
        <v>30</v>
      </c>
      <c r="EQ7" s="16">
        <f>EO7</f>
        <v>0.52424999999999999</v>
      </c>
      <c r="ER7" s="14" t="s">
        <v>30</v>
      </c>
      <c r="ES7" s="16">
        <f>Pompes!$P72</f>
        <v>0.52390000000000003</v>
      </c>
      <c r="ET7" s="16" t="s">
        <v>30</v>
      </c>
      <c r="EU7" s="16">
        <f>ES7</f>
        <v>0.52390000000000003</v>
      </c>
      <c r="EV7" s="14" t="s">
        <v>30</v>
      </c>
      <c r="EW7" s="16">
        <f>Pompes!$P73</f>
        <v>0.51639999999999997</v>
      </c>
      <c r="EX7" s="16" t="s">
        <v>30</v>
      </c>
      <c r="EY7" s="16">
        <f>EW7</f>
        <v>0.51639999999999997</v>
      </c>
      <c r="EZ7" s="14" t="s">
        <v>30</v>
      </c>
      <c r="FA7" s="16">
        <f>Pompes!$P74</f>
        <v>0.52255000000000007</v>
      </c>
      <c r="FB7" s="16" t="s">
        <v>30</v>
      </c>
      <c r="FC7" s="16">
        <f>FA7</f>
        <v>0.52255000000000007</v>
      </c>
      <c r="FD7" s="14" t="s">
        <v>30</v>
      </c>
      <c r="FE7" s="16">
        <f>Pompes!$P75</f>
        <v>0.49995000000000001</v>
      </c>
      <c r="FF7" s="16" t="s">
        <v>30</v>
      </c>
      <c r="FG7" s="16">
        <f>FE7</f>
        <v>0.49995000000000001</v>
      </c>
      <c r="FH7" s="14" t="s">
        <v>30</v>
      </c>
      <c r="FI7" s="16">
        <f>Pompes!$P76</f>
        <v>0.53859999999999997</v>
      </c>
      <c r="FJ7" s="16" t="s">
        <v>30</v>
      </c>
      <c r="FK7" s="16">
        <f>FI7</f>
        <v>0.53859999999999997</v>
      </c>
      <c r="FL7" s="14" t="s">
        <v>30</v>
      </c>
      <c r="FM7" s="16">
        <f>Pompes!$P77</f>
        <v>0.51695000000000002</v>
      </c>
      <c r="FN7" s="16" t="s">
        <v>30</v>
      </c>
      <c r="FO7" s="16">
        <f>FM7</f>
        <v>0.51695000000000002</v>
      </c>
      <c r="FP7" s="14" t="s">
        <v>30</v>
      </c>
      <c r="FQ7" s="16">
        <f>Pompes!$P78</f>
        <v>0.51269999999999993</v>
      </c>
      <c r="FR7" s="16" t="s">
        <v>30</v>
      </c>
      <c r="FS7" s="16">
        <f>FQ7</f>
        <v>0.51269999999999993</v>
      </c>
      <c r="FT7" s="14" t="s">
        <v>30</v>
      </c>
      <c r="FU7" s="16">
        <f>Pompes!$P79</f>
        <v>0.5131</v>
      </c>
      <c r="FV7" s="16" t="s">
        <v>30</v>
      </c>
      <c r="FW7" s="16">
        <f>FU7</f>
        <v>0.5131</v>
      </c>
      <c r="FX7" s="91"/>
      <c r="FY7" s="91"/>
      <c r="FZ7" s="91"/>
      <c r="GA7" s="91"/>
      <c r="GB7" s="91"/>
      <c r="GC7" s="91"/>
      <c r="GD7" s="91"/>
      <c r="GE7" s="91"/>
      <c r="GF7" s="91"/>
      <c r="GG7" s="91"/>
    </row>
    <row r="8" spans="1:189" x14ac:dyDescent="0.25">
      <c r="D8" s="15"/>
      <c r="H8" s="15"/>
      <c r="FX8" s="91"/>
      <c r="FY8" s="91"/>
      <c r="FZ8" s="91"/>
      <c r="GA8" s="91"/>
      <c r="GB8" s="91"/>
      <c r="GC8" s="91"/>
      <c r="GD8" s="91"/>
      <c r="GE8" s="91"/>
      <c r="GF8" s="91"/>
      <c r="GG8" s="91"/>
    </row>
    <row r="9" spans="1:189" ht="25.5" x14ac:dyDescent="0.25">
      <c r="D9" s="12" t="s">
        <v>31</v>
      </c>
      <c r="E9" s="12" t="s">
        <v>32</v>
      </c>
      <c r="F9" s="12" t="s">
        <v>31</v>
      </c>
      <c r="G9" s="12" t="s">
        <v>32</v>
      </c>
      <c r="H9" s="12" t="s">
        <v>31</v>
      </c>
      <c r="I9" s="12" t="s">
        <v>32</v>
      </c>
      <c r="J9" s="12" t="s">
        <v>31</v>
      </c>
      <c r="K9" s="12" t="s">
        <v>32</v>
      </c>
      <c r="L9" s="12" t="s">
        <v>31</v>
      </c>
      <c r="M9" s="12" t="s">
        <v>32</v>
      </c>
      <c r="N9" s="12" t="s">
        <v>31</v>
      </c>
      <c r="O9" s="12" t="s">
        <v>32</v>
      </c>
      <c r="P9" s="12" t="s">
        <v>31</v>
      </c>
      <c r="Q9" s="12" t="s">
        <v>32</v>
      </c>
      <c r="R9" s="12" t="s">
        <v>31</v>
      </c>
      <c r="S9" s="12" t="s">
        <v>32</v>
      </c>
      <c r="T9" s="12" t="s">
        <v>31</v>
      </c>
      <c r="U9" s="12" t="s">
        <v>32</v>
      </c>
      <c r="V9" s="12" t="s">
        <v>31</v>
      </c>
      <c r="W9" s="12" t="s">
        <v>32</v>
      </c>
      <c r="X9" s="12" t="s">
        <v>31</v>
      </c>
      <c r="Y9" s="12" t="s">
        <v>32</v>
      </c>
      <c r="Z9" s="12" t="s">
        <v>31</v>
      </c>
      <c r="AA9" s="12" t="s">
        <v>32</v>
      </c>
      <c r="AB9" s="12" t="s">
        <v>31</v>
      </c>
      <c r="AC9" s="12" t="s">
        <v>32</v>
      </c>
      <c r="AD9" s="12" t="s">
        <v>31</v>
      </c>
      <c r="AE9" s="12" t="s">
        <v>32</v>
      </c>
      <c r="AF9" s="12" t="s">
        <v>31</v>
      </c>
      <c r="AG9" s="12" t="s">
        <v>32</v>
      </c>
      <c r="AH9" s="12" t="s">
        <v>31</v>
      </c>
      <c r="AI9" s="12" t="s">
        <v>32</v>
      </c>
      <c r="AJ9" s="12" t="s">
        <v>31</v>
      </c>
      <c r="AK9" s="12" t="s">
        <v>32</v>
      </c>
      <c r="AL9" s="12" t="s">
        <v>31</v>
      </c>
      <c r="AM9" s="12" t="s">
        <v>32</v>
      </c>
      <c r="AN9" s="12" t="s">
        <v>31</v>
      </c>
      <c r="AO9" s="12" t="s">
        <v>32</v>
      </c>
      <c r="AP9" s="12" t="s">
        <v>31</v>
      </c>
      <c r="AQ9" s="12" t="s">
        <v>32</v>
      </c>
      <c r="AR9" s="12" t="s">
        <v>31</v>
      </c>
      <c r="AS9" s="12" t="s">
        <v>32</v>
      </c>
      <c r="AT9" s="12" t="s">
        <v>31</v>
      </c>
      <c r="AU9" s="12" t="s">
        <v>32</v>
      </c>
      <c r="AV9" s="12" t="s">
        <v>31</v>
      </c>
      <c r="AW9" s="12" t="s">
        <v>32</v>
      </c>
      <c r="AX9" s="12" t="s">
        <v>31</v>
      </c>
      <c r="AY9" s="12" t="s">
        <v>32</v>
      </c>
      <c r="AZ9" s="12" t="s">
        <v>31</v>
      </c>
      <c r="BA9" s="12" t="s">
        <v>32</v>
      </c>
      <c r="BB9" s="12" t="s">
        <v>31</v>
      </c>
      <c r="BC9" s="12" t="s">
        <v>32</v>
      </c>
      <c r="BD9" s="12" t="s">
        <v>31</v>
      </c>
      <c r="BE9" s="12" t="s">
        <v>32</v>
      </c>
      <c r="BF9" s="12" t="s">
        <v>31</v>
      </c>
      <c r="BG9" s="12" t="s">
        <v>32</v>
      </c>
      <c r="BH9" s="12" t="s">
        <v>31</v>
      </c>
      <c r="BI9" s="12" t="s">
        <v>32</v>
      </c>
      <c r="BJ9" s="12" t="s">
        <v>31</v>
      </c>
      <c r="BK9" s="12" t="s">
        <v>32</v>
      </c>
      <c r="BL9" s="12" t="s">
        <v>31</v>
      </c>
      <c r="BM9" s="12" t="s">
        <v>32</v>
      </c>
      <c r="BN9" s="12" t="s">
        <v>31</v>
      </c>
      <c r="BO9" s="12" t="s">
        <v>32</v>
      </c>
      <c r="BP9" s="12" t="s">
        <v>31</v>
      </c>
      <c r="BQ9" s="12" t="s">
        <v>32</v>
      </c>
      <c r="BR9" s="12" t="s">
        <v>31</v>
      </c>
      <c r="BS9" s="12" t="s">
        <v>32</v>
      </c>
      <c r="BT9" s="12" t="s">
        <v>31</v>
      </c>
      <c r="BU9" s="12" t="s">
        <v>32</v>
      </c>
      <c r="BV9" s="12" t="s">
        <v>31</v>
      </c>
      <c r="BW9" s="12" t="s">
        <v>32</v>
      </c>
      <c r="BX9" s="12" t="s">
        <v>31</v>
      </c>
      <c r="BY9" s="12" t="s">
        <v>32</v>
      </c>
      <c r="BZ9" s="12" t="s">
        <v>31</v>
      </c>
      <c r="CA9" s="12" t="s">
        <v>32</v>
      </c>
      <c r="CB9" s="12" t="s">
        <v>31</v>
      </c>
      <c r="CC9" s="12" t="s">
        <v>32</v>
      </c>
      <c r="CD9" s="12" t="s">
        <v>31</v>
      </c>
      <c r="CE9" s="12" t="s">
        <v>32</v>
      </c>
      <c r="CF9" s="12" t="s">
        <v>31</v>
      </c>
      <c r="CG9" s="12" t="s">
        <v>32</v>
      </c>
      <c r="CH9" s="12" t="s">
        <v>31</v>
      </c>
      <c r="CI9" s="12" t="s">
        <v>32</v>
      </c>
      <c r="CJ9" s="12" t="s">
        <v>31</v>
      </c>
      <c r="CK9" s="12" t="s">
        <v>32</v>
      </c>
      <c r="CL9" s="12" t="s">
        <v>31</v>
      </c>
      <c r="CM9" s="12" t="s">
        <v>32</v>
      </c>
      <c r="CN9" s="12" t="s">
        <v>31</v>
      </c>
      <c r="CO9" s="12" t="s">
        <v>32</v>
      </c>
      <c r="CP9" s="12" t="s">
        <v>31</v>
      </c>
      <c r="CQ9" s="12" t="s">
        <v>32</v>
      </c>
      <c r="CR9" s="12" t="s">
        <v>31</v>
      </c>
      <c r="CS9" s="12" t="s">
        <v>32</v>
      </c>
      <c r="CT9" s="12" t="s">
        <v>31</v>
      </c>
      <c r="CU9" s="12" t="s">
        <v>32</v>
      </c>
      <c r="CV9" s="12" t="s">
        <v>31</v>
      </c>
      <c r="CW9" s="12" t="s">
        <v>32</v>
      </c>
      <c r="CX9" s="12" t="s">
        <v>31</v>
      </c>
      <c r="CY9" s="12" t="s">
        <v>32</v>
      </c>
      <c r="CZ9" s="12" t="s">
        <v>31</v>
      </c>
      <c r="DA9" s="12" t="s">
        <v>32</v>
      </c>
      <c r="DB9" s="12" t="s">
        <v>31</v>
      </c>
      <c r="DC9" s="12" t="s">
        <v>32</v>
      </c>
      <c r="DD9" s="12" t="s">
        <v>31</v>
      </c>
      <c r="DE9" s="12" t="s">
        <v>32</v>
      </c>
      <c r="DF9" s="12" t="s">
        <v>31</v>
      </c>
      <c r="DG9" s="12" t="s">
        <v>32</v>
      </c>
      <c r="DH9" s="12" t="s">
        <v>31</v>
      </c>
      <c r="DI9" s="12" t="s">
        <v>32</v>
      </c>
      <c r="DJ9" s="12" t="s">
        <v>31</v>
      </c>
      <c r="DK9" s="12" t="s">
        <v>32</v>
      </c>
      <c r="DL9" s="12" t="s">
        <v>31</v>
      </c>
      <c r="DM9" s="12" t="s">
        <v>32</v>
      </c>
      <c r="DN9" s="12" t="s">
        <v>31</v>
      </c>
      <c r="DO9" s="12" t="s">
        <v>32</v>
      </c>
      <c r="DP9" s="12" t="s">
        <v>31</v>
      </c>
      <c r="DQ9" s="12" t="s">
        <v>32</v>
      </c>
      <c r="DR9" s="12" t="s">
        <v>31</v>
      </c>
      <c r="DS9" s="12" t="s">
        <v>32</v>
      </c>
      <c r="DT9" s="12" t="s">
        <v>31</v>
      </c>
      <c r="DU9" s="12" t="s">
        <v>32</v>
      </c>
      <c r="DV9" s="12" t="s">
        <v>31</v>
      </c>
      <c r="DW9" s="12" t="s">
        <v>32</v>
      </c>
      <c r="DX9" s="12" t="s">
        <v>31</v>
      </c>
      <c r="DY9" s="12" t="s">
        <v>32</v>
      </c>
      <c r="DZ9" s="12" t="s">
        <v>31</v>
      </c>
      <c r="EA9" s="12" t="s">
        <v>32</v>
      </c>
      <c r="EB9" s="12" t="s">
        <v>31</v>
      </c>
      <c r="EC9" s="12" t="s">
        <v>32</v>
      </c>
      <c r="ED9" s="12" t="s">
        <v>31</v>
      </c>
      <c r="EE9" s="12" t="s">
        <v>32</v>
      </c>
      <c r="EF9" s="12" t="s">
        <v>31</v>
      </c>
      <c r="EG9" s="12" t="s">
        <v>32</v>
      </c>
      <c r="EH9" s="12" t="s">
        <v>31</v>
      </c>
      <c r="EI9" s="12" t="s">
        <v>32</v>
      </c>
      <c r="EJ9" s="12" t="s">
        <v>31</v>
      </c>
      <c r="EK9" s="12" t="s">
        <v>32</v>
      </c>
      <c r="EL9" s="12" t="s">
        <v>31</v>
      </c>
      <c r="EM9" s="12" t="s">
        <v>32</v>
      </c>
      <c r="EN9" s="12" t="s">
        <v>31</v>
      </c>
      <c r="EO9" s="12" t="s">
        <v>32</v>
      </c>
      <c r="EP9" s="12" t="s">
        <v>31</v>
      </c>
      <c r="EQ9" s="12" t="s">
        <v>32</v>
      </c>
      <c r="ER9" s="12" t="s">
        <v>31</v>
      </c>
      <c r="ES9" s="12" t="s">
        <v>32</v>
      </c>
      <c r="ET9" s="12" t="s">
        <v>31</v>
      </c>
      <c r="EU9" s="12" t="s">
        <v>32</v>
      </c>
      <c r="EV9" s="12" t="s">
        <v>31</v>
      </c>
      <c r="EW9" s="12" t="s">
        <v>32</v>
      </c>
      <c r="EX9" s="12" t="s">
        <v>31</v>
      </c>
      <c r="EY9" s="12" t="s">
        <v>32</v>
      </c>
      <c r="EZ9" s="12" t="s">
        <v>31</v>
      </c>
      <c r="FA9" s="12" t="s">
        <v>32</v>
      </c>
      <c r="FB9" s="12" t="s">
        <v>31</v>
      </c>
      <c r="FC9" s="12" t="s">
        <v>32</v>
      </c>
      <c r="FD9" s="12" t="s">
        <v>31</v>
      </c>
      <c r="FE9" s="12" t="s">
        <v>32</v>
      </c>
      <c r="FF9" s="12" t="s">
        <v>31</v>
      </c>
      <c r="FG9" s="12" t="s">
        <v>32</v>
      </c>
      <c r="FH9" s="12" t="s">
        <v>31</v>
      </c>
      <c r="FI9" s="12" t="s">
        <v>32</v>
      </c>
      <c r="FJ9" s="12" t="s">
        <v>31</v>
      </c>
      <c r="FK9" s="12" t="s">
        <v>32</v>
      </c>
      <c r="FL9" s="12" t="s">
        <v>31</v>
      </c>
      <c r="FM9" s="12" t="s">
        <v>32</v>
      </c>
      <c r="FN9" s="12" t="s">
        <v>31</v>
      </c>
      <c r="FO9" s="12" t="s">
        <v>32</v>
      </c>
      <c r="FP9" s="12" t="s">
        <v>31</v>
      </c>
      <c r="FQ9" s="12" t="s">
        <v>32</v>
      </c>
      <c r="FR9" s="12" t="s">
        <v>31</v>
      </c>
      <c r="FS9" s="12" t="s">
        <v>32</v>
      </c>
      <c r="FT9" s="12" t="s">
        <v>31</v>
      </c>
      <c r="FU9" s="12" t="s">
        <v>32</v>
      </c>
      <c r="FV9" s="12" t="s">
        <v>31</v>
      </c>
      <c r="FW9" s="12" t="s">
        <v>32</v>
      </c>
      <c r="FX9" s="92" t="s">
        <v>31</v>
      </c>
      <c r="FY9" s="92" t="s">
        <v>31</v>
      </c>
      <c r="FZ9" s="92" t="s">
        <v>31</v>
      </c>
      <c r="GA9" s="92" t="s">
        <v>31</v>
      </c>
      <c r="GB9" s="91"/>
      <c r="GC9" s="91"/>
      <c r="GD9" s="92"/>
      <c r="GE9" s="92"/>
      <c r="GF9" s="92"/>
      <c r="GG9" s="92"/>
    </row>
    <row r="10" spans="1:189" x14ac:dyDescent="0.25">
      <c r="X10" s="15"/>
      <c r="AB10" s="15"/>
      <c r="AF10" s="15"/>
      <c r="AJ10" s="15"/>
      <c r="AN10" s="15"/>
      <c r="AR10" s="15"/>
      <c r="AV10" s="15"/>
      <c r="AZ10" s="15"/>
      <c r="BE10" s="15"/>
      <c r="BH10" s="15"/>
      <c r="BL10" s="15"/>
      <c r="BP10" s="15"/>
      <c r="BT10" s="15"/>
      <c r="BX10" s="15"/>
      <c r="CB10" s="15"/>
      <c r="CF10" s="15"/>
      <c r="CJ10" s="15"/>
      <c r="CN10" s="15"/>
      <c r="CR10" s="15"/>
      <c r="CV10" s="15"/>
      <c r="FX10" s="91"/>
      <c r="FY10" s="91"/>
      <c r="FZ10" s="91"/>
      <c r="GA10" s="91"/>
      <c r="GB10" s="91"/>
      <c r="GC10" s="91"/>
      <c r="GD10" s="91"/>
      <c r="GE10" s="91"/>
      <c r="GF10" s="91"/>
      <c r="GG10" s="91"/>
    </row>
    <row r="11" spans="1:189" x14ac:dyDescent="0.25">
      <c r="B11" s="10"/>
      <c r="C11" s="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91"/>
      <c r="FY11" s="91"/>
      <c r="FZ11" s="91"/>
      <c r="GA11" s="91"/>
      <c r="GB11" s="91"/>
      <c r="GC11" s="91"/>
      <c r="GD11" s="91"/>
      <c r="GE11" s="91"/>
      <c r="GF11" s="91"/>
      <c r="GG11" s="91"/>
    </row>
    <row r="12" spans="1:189" x14ac:dyDescent="0.25">
      <c r="A12" s="73" t="s">
        <v>8</v>
      </c>
      <c r="B12" s="10" t="s">
        <v>25</v>
      </c>
      <c r="C12" s="10" t="s">
        <v>26</v>
      </c>
      <c r="D12" s="111">
        <v>0.2</v>
      </c>
      <c r="E12" s="111">
        <f t="shared" ref="E12:E22" si="0">IF(D12&lt;&gt;"",D12/((E$6*E$7)*10^-3),"")</f>
        <v>0.33598340241992042</v>
      </c>
      <c r="F12" s="111">
        <v>0.2</v>
      </c>
      <c r="G12" s="111">
        <f t="shared" ref="G12:G22" si="1">IF(F12&lt;&gt;"",F12/((G$6*G$7)*10^-3),"")</f>
        <v>0.33598340241992042</v>
      </c>
      <c r="H12" s="112">
        <v>0.2</v>
      </c>
      <c r="I12" s="112">
        <f t="shared" ref="I12:I22" si="2">IF(H12&lt;&gt;"",H12/((I$6*I$7)*10^-3),"")</f>
        <v>0.39646747479953609</v>
      </c>
      <c r="J12" s="112">
        <v>0.2</v>
      </c>
      <c r="K12" s="112">
        <f t="shared" ref="K12:K22" si="3">IF(J12&lt;&gt;"",J12/((K$6*K$7)*10^-3),"")</f>
        <v>0.39646747479953609</v>
      </c>
      <c r="L12" s="112">
        <v>0.2</v>
      </c>
      <c r="M12" s="112">
        <f t="shared" ref="M12:M22" si="4">IF(L12&lt;&gt;"",L12/((M$6*M$7)*10^-3),"")</f>
        <v>0.39859693877551022</v>
      </c>
      <c r="N12" s="112">
        <v>0.2</v>
      </c>
      <c r="O12" s="112">
        <f t="shared" ref="O12:O22" si="5">IF(N12&lt;&gt;"",N12/((O$6*O$7)*10^-3),"")</f>
        <v>0.39859693877551022</v>
      </c>
      <c r="P12" s="112">
        <v>0.2</v>
      </c>
      <c r="Q12" s="112">
        <f t="shared" ref="Q12:Q22" si="6">IF(P12&lt;&gt;"",P12/((Q$6*Q$7)*10^-3),"")</f>
        <v>0.40134047719382743</v>
      </c>
      <c r="R12" s="112">
        <v>0.2</v>
      </c>
      <c r="S12" s="112">
        <f t="shared" ref="S12:S22" si="7">IF(R12&lt;&gt;"",R12/((S$6*S$7)*10^-3),"")</f>
        <v>0.40134047719382743</v>
      </c>
      <c r="T12" s="112">
        <v>0.2</v>
      </c>
      <c r="U12" s="112">
        <f t="shared" ref="U12:U22" si="8">IF(T12&lt;&gt;"",T12/((U$6*U$7)*10^-3),"")</f>
        <v>0.427373713738676</v>
      </c>
      <c r="V12" s="112">
        <v>0.2</v>
      </c>
      <c r="W12" s="112">
        <f t="shared" ref="W12:W22" si="9">IF(V12&lt;&gt;"",V12/((W$6*W$7)*10^-3),"")</f>
        <v>0.427373713738676</v>
      </c>
      <c r="X12" s="111">
        <v>0.2</v>
      </c>
      <c r="Y12" s="111">
        <f t="shared" ref="Y12:Y23" si="10">IF(X12&lt;&gt;"",X12/((Y$6*Y$7)*10^-3),"")</f>
        <v>0.35415938057524338</v>
      </c>
      <c r="Z12" s="111">
        <v>0.2</v>
      </c>
      <c r="AA12" s="111">
        <f t="shared" ref="AA12:AA23" si="11">IF(Z12&lt;&gt;"",Z12/((AA$6*AA$7)*10^-3),"")</f>
        <v>0.35415938057524338</v>
      </c>
      <c r="AB12" s="111">
        <v>0.2</v>
      </c>
      <c r="AC12" s="111">
        <f t="shared" ref="AC12:AC23" si="12">IF(AB12&lt;&gt;"",AB12/((AC$6*AC$7)*10^-3),"")</f>
        <v>0.34851098680885917</v>
      </c>
      <c r="AD12" s="111">
        <v>0.2</v>
      </c>
      <c r="AE12" s="111">
        <f t="shared" ref="AE12:AE23" si="13">IF(AD12&lt;&gt;"",AD12/((AE$6*AE$7)*10^-3),"")</f>
        <v>0.34851098680885917</v>
      </c>
      <c r="AF12" s="111">
        <v>0.2</v>
      </c>
      <c r="AG12" s="111">
        <f t="shared" ref="AG12:AG23" si="14">IF(AF12&lt;&gt;"",AF12/((AG$6*AG$7)*10^-3),"")</f>
        <v>0.34135984106285805</v>
      </c>
      <c r="AH12" s="111">
        <v>0.2</v>
      </c>
      <c r="AI12" s="111">
        <f t="shared" ref="AI12:AI22" si="15">IF(AH12&lt;&gt;"",AH12/((AI$6*AI$7)*10^-3),"")</f>
        <v>0.34135984106285805</v>
      </c>
      <c r="AJ12" s="111">
        <v>0.2</v>
      </c>
      <c r="AK12" s="111">
        <f t="shared" ref="AK12:AK22" si="16">IF(AJ12&lt;&gt;"",AJ12/((AK$6*AK$7)*10^-3),"")</f>
        <v>0.3441961642779453</v>
      </c>
      <c r="AL12" s="111">
        <v>0.2</v>
      </c>
      <c r="AM12" s="111">
        <f t="shared" ref="AM12:AM22" si="17">IF(AL12&lt;&gt;"",AL12/((AM$6*AM$7)*10^-3),"")</f>
        <v>0.3441961642779453</v>
      </c>
      <c r="AN12" s="112">
        <v>0.2</v>
      </c>
      <c r="AO12" s="112">
        <f t="shared" ref="AO12:AO22" si="18">IF(AN12&lt;&gt;"",AN12/((AO$6*AO$7)*10^-3),"")</f>
        <v>0.39589065500108872</v>
      </c>
      <c r="AP12" s="112">
        <v>0.2</v>
      </c>
      <c r="AQ12" s="112">
        <f t="shared" ref="AQ12:AQ22" si="19">IF(AP12&lt;&gt;"",AP12/((AQ$6*AQ$7)*10^-3),"")</f>
        <v>0.39589065500108872</v>
      </c>
      <c r="AR12" s="112">
        <v>0.2</v>
      </c>
      <c r="AS12" s="112">
        <f t="shared" ref="AS12:AS22" si="20">IF(AR12&lt;&gt;"",AR12/((AS$6*AS$7)*10^-3),"")</f>
        <v>0.39360006297601013</v>
      </c>
      <c r="AT12" s="112">
        <v>0.2</v>
      </c>
      <c r="AU12" s="112">
        <f t="shared" ref="AU12:AU22" si="21">IF(AT12&lt;&gt;"",AT12/((AU$6*AU$7)*10^-3),"")</f>
        <v>0.39360006297601013</v>
      </c>
      <c r="AV12" s="112">
        <v>0.2</v>
      </c>
      <c r="AW12" s="112">
        <f t="shared" ref="AW12:AW22" si="22">IF(AV12&lt;&gt;"",AV12/((AW$6*AW$7)*10^-3),"")</f>
        <v>0.44610444866508825</v>
      </c>
      <c r="AX12" s="112">
        <v>0.2</v>
      </c>
      <c r="AY12" s="112">
        <f t="shared" ref="AY12:AY22" si="23">IF(AX12&lt;&gt;"",AX12/((AY$6*AY$7)*10^-3),"")</f>
        <v>0.44610444866508825</v>
      </c>
      <c r="AZ12" s="111">
        <v>0.2</v>
      </c>
      <c r="BA12" s="111">
        <f t="shared" ref="BA12:BA22" si="24">IF(AZ12&lt;&gt;"",AZ12/((BA$6*BA$7)*10^-3),"")</f>
        <v>0.40203388944671092</v>
      </c>
      <c r="BB12" s="111">
        <v>0.2</v>
      </c>
      <c r="BC12" s="111">
        <f t="shared" ref="BC12:BC22" si="25">IF(BB12&lt;&gt;"",BB12/((BC$6*BC$7)*10^-3),"")</f>
        <v>0.40203388944671092</v>
      </c>
      <c r="BD12" s="111">
        <v>0.2</v>
      </c>
      <c r="BE12" s="111">
        <f t="shared" ref="BE12:BE22" si="26">IF(BD12&lt;&gt;"",BD12/((BE$6*BE$7)*10^-3),"")</f>
        <v>0.40046574165754772</v>
      </c>
      <c r="BF12" s="111">
        <v>0.2</v>
      </c>
      <c r="BG12" s="111">
        <f t="shared" ref="BG12:BG22" si="27">IF(BF12&lt;&gt;"",BF12/((BG$6*BG$7)*10^-3),"")</f>
        <v>0.40046574165754772</v>
      </c>
      <c r="BH12" s="111">
        <v>0.2</v>
      </c>
      <c r="BI12" s="111">
        <f t="shared" ref="BI12:BI22" si="28">IF(BH12&lt;&gt;"",BH12/((BI$6*BI$7)*10^-3),"")</f>
        <v>0.40444484888929327</v>
      </c>
      <c r="BJ12" s="111">
        <v>0.2</v>
      </c>
      <c r="BK12" s="111">
        <f t="shared" ref="BK12:BK22" si="29">IF(BJ12&lt;&gt;"",BJ12/((BK$6*BK$7)*10^-3),"")</f>
        <v>0.40444484888929327</v>
      </c>
      <c r="BL12" s="112">
        <v>0.2</v>
      </c>
      <c r="BM12" s="112">
        <f t="shared" ref="BM12:BM22" si="30">IF(BL12&lt;&gt;"",BL12/((BM$6*BM$7)*10^-3),"")</f>
        <v>5.5775870243015477</v>
      </c>
      <c r="BN12" s="112">
        <v>0.2</v>
      </c>
      <c r="BO12" s="112">
        <f t="shared" ref="BO12:BO22" si="31">IF(BN12&lt;&gt;"",BN12/((BO$6*BO$7)*10^-3),"")</f>
        <v>5.5775870243015477</v>
      </c>
      <c r="BP12" s="112">
        <v>0.2</v>
      </c>
      <c r="BQ12" s="112">
        <f t="shared" ref="BQ12:BQ22" si="32">IF(BP12&lt;&gt;"",BP12/((BQ$6*BQ$7)*10^-3),"")</f>
        <v>4.6326322616510707</v>
      </c>
      <c r="BR12" s="112">
        <v>0.2</v>
      </c>
      <c r="BS12" s="112">
        <f t="shared" ref="BS12:BS22" si="33">IF(BR12&lt;&gt;"",BR12/((BS$6*BS$7)*10^-3),"")</f>
        <v>4.6326322616510707</v>
      </c>
      <c r="BT12" s="112">
        <v>0.2</v>
      </c>
      <c r="BU12" s="112">
        <f t="shared" ref="BU12:BU22" si="34">IF(BT12&lt;&gt;"",BT12/((BU$6*BU$7)*10^-3),"")</f>
        <v>4.6838407494145207</v>
      </c>
      <c r="BV12" s="112">
        <v>0.2</v>
      </c>
      <c r="BW12" s="112">
        <f t="shared" ref="BW12:BW22" si="35">IF(BV12&lt;&gt;"",BV12/((BW$6*BW$7)*10^-3),"")</f>
        <v>4.6838407494145207</v>
      </c>
      <c r="BX12" s="113" t="s">
        <v>341</v>
      </c>
      <c r="BY12" s="113">
        <f t="shared" ref="BY12:BY22" si="36">IF(BX12&lt;&gt;"",BX12/((BY$6*BY$7)*10^-3),"")</f>
        <v>15.340529064166365</v>
      </c>
      <c r="BZ12" s="112">
        <v>0.2</v>
      </c>
      <c r="CA12" s="112">
        <f t="shared" ref="CA12:CA22" si="37">IF(BZ12&lt;&gt;"",BZ12/((CA$6*CA$7)*10^-3),"")</f>
        <v>6.1362116256665464</v>
      </c>
      <c r="CB12" s="112">
        <v>0.2</v>
      </c>
      <c r="CC12" s="112">
        <f t="shared" ref="CC12:CC22" si="38">IF(CB12&lt;&gt;"",CB12/((CC$6*CC$7)*10^-3),"")</f>
        <v>6.2844466230526068</v>
      </c>
      <c r="CD12" s="112">
        <v>0.2</v>
      </c>
      <c r="CE12" s="112">
        <f t="shared" ref="CE12:CE22" si="39">IF(CD12&lt;&gt;"",CD12/((CE$6*CE$7)*10^-3),"")</f>
        <v>6.2844466230526068</v>
      </c>
      <c r="CF12" s="112">
        <v>0.2</v>
      </c>
      <c r="CG12" s="112">
        <f t="shared" ref="CG12:CG22" si="40">IF(CF12&lt;&gt;"",CF12/((CG$6*CG$7)*10^-3),"")</f>
        <v>4.8723445722081467</v>
      </c>
      <c r="CH12" s="112">
        <v>0.2</v>
      </c>
      <c r="CI12" s="112">
        <f t="shared" ref="CI12:CI22" si="41">IF(CH12&lt;&gt;"",CH12/((CI$6*CI$7)*10^-3),"")</f>
        <v>4.8723445722081467</v>
      </c>
      <c r="CJ12" s="112">
        <v>0.2</v>
      </c>
      <c r="CK12" s="112">
        <f t="shared" ref="CK12:CK22" si="42">IF(CJ12&lt;&gt;"",CJ12/((CK$6*CK$7)*10^-3),"")</f>
        <v>6.0624064116010201</v>
      </c>
      <c r="CL12" s="112">
        <v>0.2</v>
      </c>
      <c r="CM12" s="112">
        <f t="shared" ref="CM12:CM22" si="43">IF(CL12&lt;&gt;"",CL12/((CM$6*CM$7)*10^-3),"")</f>
        <v>6.0624064116010201</v>
      </c>
      <c r="CN12" s="111">
        <v>0.2</v>
      </c>
      <c r="CO12" s="111">
        <f t="shared" ref="CO12:CO21" si="44">IF(CN12&lt;&gt;"",CN12/((CO$6*CO$7)*10^-3),"")</f>
        <v>6.4040986231187969</v>
      </c>
      <c r="CP12" s="111">
        <v>0.2</v>
      </c>
      <c r="CQ12" s="111">
        <f>IF(CP12&lt;&gt;"",CP12/((CQ$6*CQ$7)*10^-3),"")</f>
        <v>6.4040986231187969</v>
      </c>
      <c r="CR12" s="112">
        <v>0.2</v>
      </c>
      <c r="CS12" s="112">
        <f t="shared" ref="CS12:CS22" si="45">IF(CR12&lt;&gt;"",CR12/((CS$6*CS$7)*10^-3),"")</f>
        <v>6.2286280201060116</v>
      </c>
      <c r="CT12" s="112">
        <v>0.2</v>
      </c>
      <c r="CU12" s="112">
        <f t="shared" ref="CU12:CU22" si="46">IF(CT12&lt;&gt;"",CT12/((CU$6*CU$7)*10^-3),"")</f>
        <v>6.2286280201060116</v>
      </c>
      <c r="CV12" s="112">
        <v>0.2</v>
      </c>
      <c r="CW12" s="112">
        <f t="shared" ref="CW12:CW22" si="47">IF(CV12&lt;&gt;"",CV12/((CW$6*CW$7)*10^-3),"")</f>
        <v>6.1909729423527553</v>
      </c>
      <c r="CX12" s="112">
        <v>0.2</v>
      </c>
      <c r="CY12" s="112">
        <f t="shared" ref="CY12:CY22" si="48">IF(CX12&lt;&gt;"",CX12/((CY$6*CY$7)*10^-3),"")</f>
        <v>6.1909729423527553</v>
      </c>
      <c r="CZ12" s="112">
        <v>0.2</v>
      </c>
      <c r="DA12" s="112">
        <f t="shared" ref="DA12:DA22" si="49">IF(CZ12&lt;&gt;"",CZ12/((DA$6*DA$7)*10^-3),"")</f>
        <v>6.0160508235973582</v>
      </c>
      <c r="DB12" s="112">
        <v>0.2</v>
      </c>
      <c r="DC12" s="112">
        <f t="shared" ref="DC12:DC22" si="50">IF(DB12&lt;&gt;"",DB12/((DC$6*DC$7)*10^-3),"")</f>
        <v>6.0160508235973582</v>
      </c>
      <c r="DD12" s="112">
        <v>0.2</v>
      </c>
      <c r="DE12" s="112">
        <f t="shared" ref="DE12:DE22" si="51">IF(DD12&lt;&gt;"",DD12/((DE$6*DE$7)*10^-3),"")</f>
        <v>6.3788935171305186</v>
      </c>
      <c r="DF12" s="112">
        <v>0.2</v>
      </c>
      <c r="DG12" s="112">
        <f t="shared" ref="DG12:DG22" si="52">IF(DF12&lt;&gt;"",DF12/((DG$6*DG$7)*10^-3),"")</f>
        <v>6.3788935171305186</v>
      </c>
      <c r="DH12" s="111">
        <v>0.2</v>
      </c>
      <c r="DI12" s="111">
        <f t="shared" ref="DI12:DI22" si="53">IF(DH12&lt;&gt;"",DH12/((DI$6*DI$7)*10^-3),"")</f>
        <v>6.4288010286081656</v>
      </c>
      <c r="DJ12" s="111">
        <v>0.2</v>
      </c>
      <c r="DK12" s="111">
        <f t="shared" ref="DK12:DK22" si="54">IF(DJ12&lt;&gt;"",DJ12/((DK$6*DK$7)*10^-3),"")</f>
        <v>6.4288010286081656</v>
      </c>
      <c r="DL12" s="111">
        <v>0.2</v>
      </c>
      <c r="DM12" s="111">
        <f t="shared" ref="DM12:DM22" si="55">IF(DL12&lt;&gt;"",DL12/((DM$6*DM$7)*10^-3),"")</f>
        <v>4.6473260447769871</v>
      </c>
      <c r="DN12" s="111">
        <v>0.2</v>
      </c>
      <c r="DO12" s="111">
        <f t="shared" ref="DO12:DO22" si="56">IF(DN12&lt;&gt;"",DN12/((DO$6*DO$7)*10^-3),"")</f>
        <v>4.6473260447769871</v>
      </c>
      <c r="DP12" s="111">
        <v>0.2</v>
      </c>
      <c r="DQ12" s="111">
        <f t="shared" ref="DQ12:DQ22" si="57">IF(DP12&lt;&gt;"",DP12/((DQ$6*DQ$7)*10^-3),"")</f>
        <v>4.9358341559723602</v>
      </c>
      <c r="DR12" s="111">
        <v>0.2</v>
      </c>
      <c r="DS12" s="111">
        <f t="shared" ref="DS12:DS22" si="58">IF(DR12&lt;&gt;"",DR12/((DS$6*DS$7)*10^-3),"")</f>
        <v>4.9358341559723602</v>
      </c>
      <c r="DT12" s="111">
        <v>0.2</v>
      </c>
      <c r="DU12" s="111">
        <f t="shared" ref="DU12:DU22" si="59">IF(DT12&lt;&gt;"",DT12/((DU$6*DU$7)*10^-3),"")</f>
        <v>5.4369987766752752</v>
      </c>
      <c r="DV12" s="111">
        <v>0.2</v>
      </c>
      <c r="DW12" s="111">
        <f t="shared" ref="DW12:DW22" si="60">IF(DV12&lt;&gt;"",DV12/((DW$6*DW$7)*10^-3),"")</f>
        <v>5.4369987766752752</v>
      </c>
      <c r="DX12" s="111">
        <v>0.2</v>
      </c>
      <c r="DY12" s="111">
        <f t="shared" ref="DY12:DY22" si="61">IF(DX12&lt;&gt;"",DX12/((DY$6*DY$7)*10^-3),"")</f>
        <v>5.005005005005005</v>
      </c>
      <c r="DZ12" s="111">
        <v>0.2</v>
      </c>
      <c r="EA12" s="111">
        <f t="shared" ref="EA12:EC23" si="62">IF(DZ12&lt;&gt;"",DZ12/((EA$6*EA$7)*10^-3),"")</f>
        <v>5.005005005005005</v>
      </c>
      <c r="EB12" s="111">
        <v>0.2</v>
      </c>
      <c r="EC12" s="111">
        <f t="shared" si="62"/>
        <v>6.4599483204134369</v>
      </c>
      <c r="ED12" s="111">
        <v>0.2</v>
      </c>
      <c r="EE12" s="111">
        <f t="shared" ref="EE12:EE22" si="63">IF(ED12&lt;&gt;"",ED12/((EE$6*EE$7)*10^-3),"")</f>
        <v>6.4599483204134369</v>
      </c>
      <c r="EF12" s="112">
        <v>0.2</v>
      </c>
      <c r="EG12" s="112">
        <f t="shared" ref="EG12:EG22" si="64">IF(EF12&lt;&gt;"",EF12/((EG$6*EG$7)*10^-3),"")</f>
        <v>5.5637621046599284</v>
      </c>
      <c r="EH12" s="112">
        <v>0.2</v>
      </c>
      <c r="EI12" s="112">
        <f t="shared" ref="EI12:EI22" si="65">IF(EH12&lt;&gt;"",EH12/((EI$6*EI$7)*10^-3),"")</f>
        <v>5.5637621046599284</v>
      </c>
      <c r="EJ12" s="112">
        <v>0.2</v>
      </c>
      <c r="EK12" s="112">
        <f t="shared" ref="EK12:EK22" si="66">IF(EJ12&lt;&gt;"",EJ12/((EK$6*EK$7)*10^-3),"")</f>
        <v>6.0014103314278859</v>
      </c>
      <c r="EL12" s="112">
        <v>0.2</v>
      </c>
      <c r="EM12" s="112">
        <f t="shared" ref="EM12:EM22" si="67">IF(EL12&lt;&gt;"",EL12/((EM$6*EM$7)*10^-3),"")</f>
        <v>6.0014103314278859</v>
      </c>
      <c r="EN12" s="112">
        <v>0.2</v>
      </c>
      <c r="EO12" s="112">
        <f t="shared" ref="EO12:EO22" si="68">IF(EN12&lt;&gt;"",EN12/((EO$6*EO$7)*10^-3),"")</f>
        <v>5.780263290992905</v>
      </c>
      <c r="EP12" s="112">
        <v>0.2</v>
      </c>
      <c r="EQ12" s="112">
        <f t="shared" ref="EQ12:EQ22" si="69">IF(EP12&lt;&gt;"",EP12/((EQ$6*EQ$7)*10^-3),"")</f>
        <v>5.780263290992905</v>
      </c>
      <c r="ER12" s="112">
        <v>0.2</v>
      </c>
      <c r="ES12" s="112">
        <f t="shared" ref="ES12:ES22" si="70">IF(ER12&lt;&gt;"",ER12/((ES$6*ES$7)*10^-3),"")</f>
        <v>5.8731114276065606</v>
      </c>
      <c r="ET12" s="112">
        <v>0.2</v>
      </c>
      <c r="EU12" s="112">
        <f t="shared" ref="EU12:EU22" si="71">IF(ET12&lt;&gt;"",ET12/((EU$6*EU$7)*10^-3),"")</f>
        <v>5.8731114276065606</v>
      </c>
      <c r="EV12" s="112">
        <v>0.2</v>
      </c>
      <c r="EW12" s="112">
        <f t="shared" ref="EW12:EW22" si="72">IF(EV12&lt;&gt;"",EV12/((EW$6*EW$7)*10^-3),"")</f>
        <v>5.9584102961329926</v>
      </c>
      <c r="EX12" s="112">
        <v>0.2</v>
      </c>
      <c r="EY12" s="112">
        <f t="shared" ref="EY12:EY22" si="73">IF(EX12&lt;&gt;"",EX12/((EY$6*EY$7)*10^-3),"")</f>
        <v>5.9584102961329926</v>
      </c>
      <c r="EZ12" s="112">
        <v>0.2</v>
      </c>
      <c r="FA12" s="112">
        <f t="shared" ref="FA12:FA22" si="74">IF(EZ12&lt;&gt;"",EZ12/((FA$6*FA$7)*10^-3),"")</f>
        <v>5.8882845219080968</v>
      </c>
      <c r="FB12" s="112">
        <v>0.2</v>
      </c>
      <c r="FC12" s="112">
        <f t="shared" ref="FC12:FC22" si="75">IF(FB12&lt;&gt;"",FB12/((FC$6*FC$7)*10^-3),"")</f>
        <v>5.8882845219080968</v>
      </c>
      <c r="FD12" s="112">
        <v>0.2</v>
      </c>
      <c r="FE12" s="112">
        <f t="shared" ref="FE12:FE22" si="76">IF(FD12&lt;&gt;"",FD12/((FE$6*FE$7)*10^-3),"")</f>
        <v>6.0612121818242439</v>
      </c>
      <c r="FF12" s="112">
        <v>0.2</v>
      </c>
      <c r="FG12" s="112">
        <f t="shared" ref="FG12:FG22" si="77">IF(FF12&lt;&gt;"",FF12/((FG$6*FG$7)*10^-3),"")</f>
        <v>6.0612121818242439</v>
      </c>
      <c r="FH12" s="112">
        <v>0.2</v>
      </c>
      <c r="FI12" s="112">
        <f t="shared" ref="FI12:FI22" si="78">IF(FH12&lt;&gt;"",FH12/((FI$6*FI$7)*10^-3),"")</f>
        <v>5.6262588754233764</v>
      </c>
      <c r="FJ12" s="112">
        <v>0.2</v>
      </c>
      <c r="FK12" s="112">
        <f t="shared" ref="FK12:FK22" si="79">IF(FJ12&lt;&gt;"",FJ12/((FK$6*FK$7)*10^-3),"")</f>
        <v>5.6262588754233764</v>
      </c>
      <c r="FL12" s="112">
        <v>0.2</v>
      </c>
      <c r="FM12" s="112">
        <f t="shared" ref="FM12:FM22" si="80">IF(FL12&lt;&gt;"",FL12/((FM$6*FM$7)*10^-3),"")</f>
        <v>5.8618880555238038</v>
      </c>
      <c r="FN12" s="112">
        <v>0.2</v>
      </c>
      <c r="FO12" s="112">
        <f t="shared" ref="FO12:FO22" si="81">IF(FN12&lt;&gt;"",FN12/((FO$6*FO$7)*10^-3),"")</f>
        <v>5.8618880555238038</v>
      </c>
      <c r="FP12" s="112">
        <v>0.2</v>
      </c>
      <c r="FQ12" s="112">
        <f t="shared" ref="FQ12:FQ22" si="82">IF(FP12&lt;&gt;"",FP12/((FQ$6*FQ$7)*10^-3),"")</f>
        <v>6.0014103314278859</v>
      </c>
      <c r="FR12" s="112">
        <v>0.2</v>
      </c>
      <c r="FS12" s="112">
        <f t="shared" ref="FS12:FS22" si="83">IF(FR12&lt;&gt;"",FR12/((FS$6*FS$7)*10^-3),"")</f>
        <v>6.0014103314278859</v>
      </c>
      <c r="FT12" s="112">
        <v>0.2</v>
      </c>
      <c r="FU12" s="112">
        <f t="shared" ref="FU12:FU22" si="84">IF(FT12&lt;&gt;"",FT12/((FU$6*FU$7)*10^-3),"")</f>
        <v>5.9058722087371471</v>
      </c>
      <c r="FV12" s="112">
        <v>0.2</v>
      </c>
      <c r="FW12" s="112">
        <f t="shared" ref="FW12:FW22" si="85">IF(FV12&lt;&gt;"",FV12/((FW$6*FW$7)*10^-3),"")</f>
        <v>5.9058722087371471</v>
      </c>
      <c r="FX12" s="91" t="s">
        <v>190</v>
      </c>
      <c r="FY12" s="91" t="s">
        <v>190</v>
      </c>
      <c r="FZ12" s="91" t="s">
        <v>190</v>
      </c>
      <c r="GA12" s="91" t="s">
        <v>190</v>
      </c>
      <c r="GB12" s="91" t="s">
        <v>190</v>
      </c>
      <c r="GC12" s="91" t="s">
        <v>190</v>
      </c>
      <c r="GD12" s="91" t="s">
        <v>190</v>
      </c>
      <c r="GE12" s="91" t="s">
        <v>190</v>
      </c>
      <c r="GF12" s="91" t="s">
        <v>190</v>
      </c>
      <c r="GG12" s="91" t="s">
        <v>190</v>
      </c>
    </row>
    <row r="13" spans="1:189" x14ac:dyDescent="0.25">
      <c r="A13" s="73" t="s">
        <v>1</v>
      </c>
      <c r="B13" s="10" t="s">
        <v>25</v>
      </c>
      <c r="C13" s="10" t="s">
        <v>26</v>
      </c>
      <c r="D13" s="111">
        <v>0.2</v>
      </c>
      <c r="E13" s="111">
        <f t="shared" si="0"/>
        <v>0.33598340241992042</v>
      </c>
      <c r="F13" s="111">
        <v>0.2</v>
      </c>
      <c r="G13" s="111">
        <f t="shared" si="1"/>
        <v>0.33598340241992042</v>
      </c>
      <c r="H13" s="112">
        <v>0.2</v>
      </c>
      <c r="I13" s="112">
        <f t="shared" si="2"/>
        <v>0.39646747479953609</v>
      </c>
      <c r="J13" s="112">
        <v>0.2</v>
      </c>
      <c r="K13" s="112">
        <f t="shared" si="3"/>
        <v>0.39646747479953609</v>
      </c>
      <c r="L13" s="112">
        <v>0.2</v>
      </c>
      <c r="M13" s="112">
        <f t="shared" si="4"/>
        <v>0.39859693877551022</v>
      </c>
      <c r="N13" s="112">
        <v>0.2</v>
      </c>
      <c r="O13" s="112">
        <f t="shared" si="5"/>
        <v>0.39859693877551022</v>
      </c>
      <c r="P13" s="112">
        <v>0.2</v>
      </c>
      <c r="Q13" s="112">
        <f t="shared" si="6"/>
        <v>0.40134047719382743</v>
      </c>
      <c r="R13" s="112">
        <v>0.2</v>
      </c>
      <c r="S13" s="112">
        <f t="shared" si="7"/>
        <v>0.40134047719382743</v>
      </c>
      <c r="T13" s="112">
        <v>0.2</v>
      </c>
      <c r="U13" s="112">
        <f t="shared" si="8"/>
        <v>0.427373713738676</v>
      </c>
      <c r="V13" s="112">
        <v>0.2</v>
      </c>
      <c r="W13" s="112">
        <f t="shared" si="9"/>
        <v>0.427373713738676</v>
      </c>
      <c r="X13" s="111">
        <v>0.2</v>
      </c>
      <c r="Y13" s="111">
        <f t="shared" si="10"/>
        <v>0.35415938057524338</v>
      </c>
      <c r="Z13" s="111">
        <v>0.2</v>
      </c>
      <c r="AA13" s="111">
        <f t="shared" si="11"/>
        <v>0.35415938057524338</v>
      </c>
      <c r="AB13" s="111">
        <v>0.2</v>
      </c>
      <c r="AC13" s="111">
        <f t="shared" si="12"/>
        <v>0.34851098680885917</v>
      </c>
      <c r="AD13" s="111">
        <v>0.2</v>
      </c>
      <c r="AE13" s="111">
        <f t="shared" si="13"/>
        <v>0.34851098680885917</v>
      </c>
      <c r="AF13" s="111">
        <v>0.2</v>
      </c>
      <c r="AG13" s="111">
        <f t="shared" si="14"/>
        <v>0.34135984106285805</v>
      </c>
      <c r="AH13" s="111">
        <v>0.2</v>
      </c>
      <c r="AI13" s="111">
        <f t="shared" si="15"/>
        <v>0.34135984106285805</v>
      </c>
      <c r="AJ13" s="111">
        <v>0.2</v>
      </c>
      <c r="AK13" s="111">
        <f t="shared" si="16"/>
        <v>0.3441961642779453</v>
      </c>
      <c r="AL13" s="111">
        <v>0.2</v>
      </c>
      <c r="AM13" s="111">
        <f t="shared" si="17"/>
        <v>0.3441961642779453</v>
      </c>
      <c r="AN13" s="112">
        <v>0.2</v>
      </c>
      <c r="AO13" s="112">
        <f t="shared" si="18"/>
        <v>0.39589065500108872</v>
      </c>
      <c r="AP13" s="112">
        <v>0.2</v>
      </c>
      <c r="AQ13" s="112">
        <f t="shared" si="19"/>
        <v>0.39589065500108872</v>
      </c>
      <c r="AR13" s="112">
        <v>0.2</v>
      </c>
      <c r="AS13" s="112">
        <f t="shared" si="20"/>
        <v>0.39360006297601013</v>
      </c>
      <c r="AT13" s="112">
        <v>0.2</v>
      </c>
      <c r="AU13" s="112">
        <f t="shared" si="21"/>
        <v>0.39360006297601013</v>
      </c>
      <c r="AV13" s="112">
        <v>0.2</v>
      </c>
      <c r="AW13" s="112">
        <f t="shared" si="22"/>
        <v>0.44610444866508825</v>
      </c>
      <c r="AX13" s="112">
        <v>0.2</v>
      </c>
      <c r="AY13" s="112">
        <f t="shared" si="23"/>
        <v>0.44610444866508825</v>
      </c>
      <c r="AZ13" s="111">
        <v>0.2</v>
      </c>
      <c r="BA13" s="111">
        <f t="shared" si="24"/>
        <v>0.40203388944671092</v>
      </c>
      <c r="BB13" s="111">
        <v>0.2</v>
      </c>
      <c r="BC13" s="111">
        <f t="shared" si="25"/>
        <v>0.40203388944671092</v>
      </c>
      <c r="BD13" s="111">
        <v>0.2</v>
      </c>
      <c r="BE13" s="111">
        <f t="shared" si="26"/>
        <v>0.40046574165754772</v>
      </c>
      <c r="BF13" s="111">
        <v>0.2</v>
      </c>
      <c r="BG13" s="111">
        <f t="shared" si="27"/>
        <v>0.40046574165754772</v>
      </c>
      <c r="BH13" s="111">
        <v>0.2</v>
      </c>
      <c r="BI13" s="111">
        <f t="shared" si="28"/>
        <v>0.40444484888929327</v>
      </c>
      <c r="BJ13" s="111">
        <v>0.2</v>
      </c>
      <c r="BK13" s="111">
        <f t="shared" si="29"/>
        <v>0.40444484888929327</v>
      </c>
      <c r="BL13" s="112">
        <v>0.2</v>
      </c>
      <c r="BM13" s="112">
        <f t="shared" si="30"/>
        <v>5.5775870243015477</v>
      </c>
      <c r="BN13" s="112">
        <v>0.2</v>
      </c>
      <c r="BO13" s="112">
        <f t="shared" si="31"/>
        <v>5.5775870243015477</v>
      </c>
      <c r="BP13" s="112">
        <v>0.2</v>
      </c>
      <c r="BQ13" s="112">
        <f t="shared" si="32"/>
        <v>4.6326322616510707</v>
      </c>
      <c r="BR13" s="112">
        <v>0.2</v>
      </c>
      <c r="BS13" s="112">
        <f t="shared" si="33"/>
        <v>4.6326322616510707</v>
      </c>
      <c r="BT13" s="112">
        <v>0.2</v>
      </c>
      <c r="BU13" s="112">
        <f t="shared" si="34"/>
        <v>4.6838407494145207</v>
      </c>
      <c r="BV13" s="112">
        <v>0.2</v>
      </c>
      <c r="BW13" s="112">
        <f t="shared" si="35"/>
        <v>4.6838407494145207</v>
      </c>
      <c r="BX13" s="113" t="s">
        <v>342</v>
      </c>
      <c r="BY13" s="113">
        <f t="shared" si="36"/>
        <v>13.4996655764664</v>
      </c>
      <c r="BZ13" s="112">
        <v>0.2</v>
      </c>
      <c r="CA13" s="112">
        <f t="shared" si="37"/>
        <v>6.1362116256665464</v>
      </c>
      <c r="CB13" s="112">
        <v>0.2</v>
      </c>
      <c r="CC13" s="112">
        <f t="shared" si="38"/>
        <v>6.2844466230526068</v>
      </c>
      <c r="CD13" s="112">
        <v>0.2</v>
      </c>
      <c r="CE13" s="112">
        <f t="shared" si="39"/>
        <v>6.2844466230526068</v>
      </c>
      <c r="CF13" s="112">
        <v>0.2</v>
      </c>
      <c r="CG13" s="112">
        <f t="shared" si="40"/>
        <v>4.8723445722081467</v>
      </c>
      <c r="CH13" s="112">
        <v>0.2</v>
      </c>
      <c r="CI13" s="112">
        <f t="shared" si="41"/>
        <v>4.8723445722081467</v>
      </c>
      <c r="CJ13" s="112">
        <v>0.2</v>
      </c>
      <c r="CK13" s="112">
        <f t="shared" si="42"/>
        <v>6.0624064116010201</v>
      </c>
      <c r="CL13" s="112">
        <v>0.2</v>
      </c>
      <c r="CM13" s="112">
        <f t="shared" si="43"/>
        <v>6.0624064116010201</v>
      </c>
      <c r="CN13" s="111">
        <v>0.2</v>
      </c>
      <c r="CO13" s="111">
        <f t="shared" si="44"/>
        <v>6.4040986231187969</v>
      </c>
      <c r="CP13" s="111">
        <v>0.2</v>
      </c>
      <c r="CQ13" s="111">
        <f t="shared" ref="CQ13:CQ23" si="86">IF(CP13&lt;&gt;"",CP13/((CQ$6*CQ$7)*10^-3),"")</f>
        <v>6.4040986231187969</v>
      </c>
      <c r="CR13" s="112">
        <v>0.2</v>
      </c>
      <c r="CS13" s="112">
        <f t="shared" si="45"/>
        <v>6.2286280201060116</v>
      </c>
      <c r="CT13" s="112">
        <v>0.2</v>
      </c>
      <c r="CU13" s="112">
        <f t="shared" si="46"/>
        <v>6.2286280201060116</v>
      </c>
      <c r="CV13" s="112">
        <v>0.2</v>
      </c>
      <c r="CW13" s="112">
        <f t="shared" si="47"/>
        <v>6.1909729423527553</v>
      </c>
      <c r="CX13" s="112">
        <v>0.2</v>
      </c>
      <c r="CY13" s="112">
        <f t="shared" si="48"/>
        <v>6.1909729423527553</v>
      </c>
      <c r="CZ13" s="112">
        <v>0.2</v>
      </c>
      <c r="DA13" s="112">
        <f t="shared" si="49"/>
        <v>6.0160508235973582</v>
      </c>
      <c r="DB13" s="112">
        <v>0.2</v>
      </c>
      <c r="DC13" s="112">
        <f t="shared" si="50"/>
        <v>6.0160508235973582</v>
      </c>
      <c r="DD13" s="112">
        <v>0.2</v>
      </c>
      <c r="DE13" s="112">
        <f t="shared" si="51"/>
        <v>6.3788935171305186</v>
      </c>
      <c r="DF13" s="112">
        <v>0.2</v>
      </c>
      <c r="DG13" s="112">
        <f t="shared" si="52"/>
        <v>6.3788935171305186</v>
      </c>
      <c r="DH13" s="111">
        <v>0.2</v>
      </c>
      <c r="DI13" s="111">
        <f t="shared" si="53"/>
        <v>6.4288010286081656</v>
      </c>
      <c r="DJ13" s="111">
        <v>0.2</v>
      </c>
      <c r="DK13" s="111">
        <f t="shared" si="54"/>
        <v>6.4288010286081656</v>
      </c>
      <c r="DL13" s="111">
        <v>0.2</v>
      </c>
      <c r="DM13" s="111">
        <f t="shared" si="55"/>
        <v>4.6473260447769871</v>
      </c>
      <c r="DN13" s="111">
        <v>0.2</v>
      </c>
      <c r="DO13" s="111">
        <f t="shared" si="56"/>
        <v>4.6473260447769871</v>
      </c>
      <c r="DP13" s="111">
        <v>0.2</v>
      </c>
      <c r="DQ13" s="111">
        <f t="shared" si="57"/>
        <v>4.9358341559723602</v>
      </c>
      <c r="DR13" s="111">
        <v>0.2</v>
      </c>
      <c r="DS13" s="111">
        <f t="shared" si="58"/>
        <v>4.9358341559723602</v>
      </c>
      <c r="DT13" s="111">
        <v>0.2</v>
      </c>
      <c r="DU13" s="111">
        <f t="shared" si="59"/>
        <v>5.4369987766752752</v>
      </c>
      <c r="DV13" s="111">
        <v>0.2</v>
      </c>
      <c r="DW13" s="111">
        <f t="shared" si="60"/>
        <v>5.4369987766752752</v>
      </c>
      <c r="DX13" s="111">
        <v>0.2</v>
      </c>
      <c r="DY13" s="111">
        <f t="shared" si="61"/>
        <v>5.005005005005005</v>
      </c>
      <c r="DZ13" s="111">
        <v>0.2</v>
      </c>
      <c r="EA13" s="111">
        <f t="shared" si="62"/>
        <v>5.005005005005005</v>
      </c>
      <c r="EB13" s="111">
        <v>0.2</v>
      </c>
      <c r="EC13" s="111">
        <f t="shared" si="62"/>
        <v>6.4599483204134369</v>
      </c>
      <c r="ED13" s="111">
        <v>0.2</v>
      </c>
      <c r="EE13" s="111">
        <f t="shared" si="63"/>
        <v>6.4599483204134369</v>
      </c>
      <c r="EF13" s="112">
        <v>0.2</v>
      </c>
      <c r="EG13" s="112">
        <f t="shared" si="64"/>
        <v>5.5637621046599284</v>
      </c>
      <c r="EH13" s="112">
        <v>0.2</v>
      </c>
      <c r="EI13" s="112">
        <f t="shared" si="65"/>
        <v>5.5637621046599284</v>
      </c>
      <c r="EJ13" s="112">
        <v>0.2</v>
      </c>
      <c r="EK13" s="112">
        <f t="shared" si="66"/>
        <v>6.0014103314278859</v>
      </c>
      <c r="EL13" s="112">
        <v>0.2</v>
      </c>
      <c r="EM13" s="112">
        <f t="shared" si="67"/>
        <v>6.0014103314278859</v>
      </c>
      <c r="EN13" s="112">
        <v>0.2</v>
      </c>
      <c r="EO13" s="112">
        <f t="shared" si="68"/>
        <v>5.780263290992905</v>
      </c>
      <c r="EP13" s="112">
        <v>0.2</v>
      </c>
      <c r="EQ13" s="112">
        <f t="shared" si="69"/>
        <v>5.780263290992905</v>
      </c>
      <c r="ER13" s="112">
        <v>0.2</v>
      </c>
      <c r="ES13" s="112">
        <f t="shared" si="70"/>
        <v>5.8731114276065606</v>
      </c>
      <c r="ET13" s="112">
        <v>0.2</v>
      </c>
      <c r="EU13" s="112">
        <f t="shared" si="71"/>
        <v>5.8731114276065606</v>
      </c>
      <c r="EV13" s="112">
        <v>0.2</v>
      </c>
      <c r="EW13" s="112">
        <f t="shared" si="72"/>
        <v>5.9584102961329926</v>
      </c>
      <c r="EX13" s="112">
        <v>0.2</v>
      </c>
      <c r="EY13" s="112">
        <f t="shared" si="73"/>
        <v>5.9584102961329926</v>
      </c>
      <c r="EZ13" s="112">
        <v>0.2</v>
      </c>
      <c r="FA13" s="112">
        <f t="shared" si="74"/>
        <v>5.8882845219080968</v>
      </c>
      <c r="FB13" s="112">
        <v>0.2</v>
      </c>
      <c r="FC13" s="112">
        <f t="shared" si="75"/>
        <v>5.8882845219080968</v>
      </c>
      <c r="FD13" s="113" t="s">
        <v>272</v>
      </c>
      <c r="FE13" s="113">
        <f t="shared" si="76"/>
        <v>8.1826364454627303</v>
      </c>
      <c r="FF13" s="112">
        <v>0.2</v>
      </c>
      <c r="FG13" s="112">
        <f t="shared" si="77"/>
        <v>6.0612121818242439</v>
      </c>
      <c r="FH13" s="112">
        <v>0.2</v>
      </c>
      <c r="FI13" s="112">
        <f t="shared" si="78"/>
        <v>5.6262588754233764</v>
      </c>
      <c r="FJ13" s="112">
        <v>0.2</v>
      </c>
      <c r="FK13" s="112">
        <f t="shared" si="79"/>
        <v>5.6262588754233764</v>
      </c>
      <c r="FL13" s="112">
        <v>0.2</v>
      </c>
      <c r="FM13" s="112">
        <f t="shared" si="80"/>
        <v>5.8618880555238038</v>
      </c>
      <c r="FN13" s="112">
        <v>0.2</v>
      </c>
      <c r="FO13" s="112">
        <f t="shared" si="81"/>
        <v>5.8618880555238038</v>
      </c>
      <c r="FP13" s="112">
        <v>0.2</v>
      </c>
      <c r="FQ13" s="112">
        <f t="shared" si="82"/>
        <v>6.0014103314278859</v>
      </c>
      <c r="FR13" s="112">
        <v>0.2</v>
      </c>
      <c r="FS13" s="112">
        <f t="shared" si="83"/>
        <v>6.0014103314278859</v>
      </c>
      <c r="FT13" s="112">
        <v>0.2</v>
      </c>
      <c r="FU13" s="112">
        <f t="shared" si="84"/>
        <v>5.9058722087371471</v>
      </c>
      <c r="FV13" s="112">
        <v>0.2</v>
      </c>
      <c r="FW13" s="112">
        <f t="shared" si="85"/>
        <v>5.9058722087371471</v>
      </c>
      <c r="FX13" s="91" t="s">
        <v>190</v>
      </c>
      <c r="FY13" s="91" t="s">
        <v>190</v>
      </c>
      <c r="FZ13" s="91" t="s">
        <v>190</v>
      </c>
      <c r="GA13" s="91" t="s">
        <v>190</v>
      </c>
      <c r="GB13" s="91" t="s">
        <v>190</v>
      </c>
      <c r="GC13" s="91" t="s">
        <v>190</v>
      </c>
      <c r="GD13" s="91" t="s">
        <v>190</v>
      </c>
      <c r="GE13" s="91" t="s">
        <v>190</v>
      </c>
      <c r="GF13" s="91" t="s">
        <v>190</v>
      </c>
      <c r="GG13" s="91" t="s">
        <v>190</v>
      </c>
    </row>
    <row r="14" spans="1:189" x14ac:dyDescent="0.25">
      <c r="A14" s="73" t="s">
        <v>2</v>
      </c>
      <c r="B14" s="10" t="s">
        <v>25</v>
      </c>
      <c r="C14" s="10" t="s">
        <v>26</v>
      </c>
      <c r="D14" s="111">
        <v>0.2</v>
      </c>
      <c r="E14" s="111">
        <f t="shared" si="0"/>
        <v>0.33598340241992042</v>
      </c>
      <c r="F14" s="111">
        <v>0.2</v>
      </c>
      <c r="G14" s="111">
        <f t="shared" si="1"/>
        <v>0.33598340241992042</v>
      </c>
      <c r="H14" s="112">
        <v>0.2</v>
      </c>
      <c r="I14" s="112">
        <f t="shared" si="2"/>
        <v>0.39646747479953609</v>
      </c>
      <c r="J14" s="112">
        <v>0.2</v>
      </c>
      <c r="K14" s="112">
        <f t="shared" si="3"/>
        <v>0.39646747479953609</v>
      </c>
      <c r="L14" s="113" t="s">
        <v>309</v>
      </c>
      <c r="M14" s="113">
        <f t="shared" si="4"/>
        <v>0.59789540816326525</v>
      </c>
      <c r="N14" s="112">
        <v>0.2</v>
      </c>
      <c r="O14" s="112">
        <f t="shared" si="5"/>
        <v>0.39859693877551022</v>
      </c>
      <c r="P14" s="113" t="s">
        <v>366</v>
      </c>
      <c r="Q14" s="113">
        <f t="shared" si="6"/>
        <v>0.5618766680713585</v>
      </c>
      <c r="R14" s="112">
        <v>0.2</v>
      </c>
      <c r="S14" s="112">
        <f t="shared" si="7"/>
        <v>0.40134047719382743</v>
      </c>
      <c r="T14" s="112">
        <v>0.2</v>
      </c>
      <c r="U14" s="112">
        <f t="shared" si="8"/>
        <v>0.427373713738676</v>
      </c>
      <c r="V14" s="112">
        <v>0.2</v>
      </c>
      <c r="W14" s="112">
        <f t="shared" si="9"/>
        <v>0.427373713738676</v>
      </c>
      <c r="X14" s="111">
        <v>0.2</v>
      </c>
      <c r="Y14" s="111">
        <f t="shared" si="10"/>
        <v>0.35415938057524338</v>
      </c>
      <c r="Z14" s="111">
        <v>0.2</v>
      </c>
      <c r="AA14" s="111">
        <f t="shared" si="11"/>
        <v>0.35415938057524338</v>
      </c>
      <c r="AB14" s="111">
        <v>0.2</v>
      </c>
      <c r="AC14" s="111">
        <f t="shared" si="12"/>
        <v>0.34851098680885917</v>
      </c>
      <c r="AD14" s="111">
        <v>0.2</v>
      </c>
      <c r="AE14" s="111">
        <f t="shared" si="13"/>
        <v>0.34851098680885917</v>
      </c>
      <c r="AF14" s="111">
        <v>0.2</v>
      </c>
      <c r="AG14" s="111">
        <f t="shared" si="14"/>
        <v>0.34135984106285805</v>
      </c>
      <c r="AH14" s="111">
        <v>0.2</v>
      </c>
      <c r="AI14" s="111">
        <f t="shared" si="15"/>
        <v>0.34135984106285805</v>
      </c>
      <c r="AJ14" s="111">
        <v>0.2</v>
      </c>
      <c r="AK14" s="111">
        <f t="shared" si="16"/>
        <v>0.3441961642779453</v>
      </c>
      <c r="AL14" s="111">
        <v>0.2</v>
      </c>
      <c r="AM14" s="111">
        <f t="shared" si="17"/>
        <v>0.3441961642779453</v>
      </c>
      <c r="AN14" s="112">
        <v>0.2</v>
      </c>
      <c r="AO14" s="112">
        <f t="shared" si="18"/>
        <v>0.39589065500108872</v>
      </c>
      <c r="AP14" s="112">
        <v>0.2</v>
      </c>
      <c r="AQ14" s="112">
        <f t="shared" si="19"/>
        <v>0.39589065500108872</v>
      </c>
      <c r="AR14" s="113" t="s">
        <v>272</v>
      </c>
      <c r="AS14" s="113">
        <f t="shared" si="20"/>
        <v>0.53136008501761367</v>
      </c>
      <c r="AT14" s="112">
        <v>0.2</v>
      </c>
      <c r="AU14" s="112">
        <f t="shared" si="21"/>
        <v>0.39360006297601013</v>
      </c>
      <c r="AV14" s="113" t="s">
        <v>366</v>
      </c>
      <c r="AW14" s="113">
        <f t="shared" si="22"/>
        <v>0.62454622813112359</v>
      </c>
      <c r="AX14" s="112">
        <v>0.2</v>
      </c>
      <c r="AY14" s="112">
        <f t="shared" si="23"/>
        <v>0.44610444866508825</v>
      </c>
      <c r="AZ14" s="111">
        <v>0.2</v>
      </c>
      <c r="BA14" s="111">
        <f t="shared" si="24"/>
        <v>0.40203388944671092</v>
      </c>
      <c r="BB14" s="111">
        <v>0.2</v>
      </c>
      <c r="BC14" s="111">
        <f t="shared" si="25"/>
        <v>0.40203388944671092</v>
      </c>
      <c r="BD14" s="111">
        <v>0.2</v>
      </c>
      <c r="BE14" s="111">
        <f t="shared" si="26"/>
        <v>0.40046574165754772</v>
      </c>
      <c r="BF14" s="111">
        <v>0.2</v>
      </c>
      <c r="BG14" s="111">
        <f t="shared" si="27"/>
        <v>0.40046574165754772</v>
      </c>
      <c r="BH14" s="111">
        <v>0.2</v>
      </c>
      <c r="BI14" s="111">
        <f t="shared" si="28"/>
        <v>0.40444484888929327</v>
      </c>
      <c r="BJ14" s="111">
        <v>0.2</v>
      </c>
      <c r="BK14" s="111">
        <f t="shared" si="29"/>
        <v>0.40444484888929327</v>
      </c>
      <c r="BL14" s="112">
        <v>0.2</v>
      </c>
      <c r="BM14" s="112">
        <f t="shared" si="30"/>
        <v>5.5775870243015477</v>
      </c>
      <c r="BN14" s="112">
        <v>0.2</v>
      </c>
      <c r="BO14" s="112">
        <f t="shared" si="31"/>
        <v>5.5775870243015477</v>
      </c>
      <c r="BP14" s="112">
        <v>0.2</v>
      </c>
      <c r="BQ14" s="112">
        <f t="shared" si="32"/>
        <v>4.6326322616510707</v>
      </c>
      <c r="BR14" s="112">
        <v>0.2</v>
      </c>
      <c r="BS14" s="112">
        <f t="shared" si="33"/>
        <v>4.6326322616510707</v>
      </c>
      <c r="BT14" s="112">
        <v>0.2</v>
      </c>
      <c r="BU14" s="112">
        <f t="shared" si="34"/>
        <v>4.6838407494145207</v>
      </c>
      <c r="BV14" s="112">
        <v>0.2</v>
      </c>
      <c r="BW14" s="112">
        <f t="shared" si="35"/>
        <v>4.6838407494145207</v>
      </c>
      <c r="BX14" s="112">
        <v>0.2</v>
      </c>
      <c r="BY14" s="112">
        <f t="shared" si="36"/>
        <v>6.1362116256665464</v>
      </c>
      <c r="BZ14" s="112">
        <v>0.2</v>
      </c>
      <c r="CA14" s="112">
        <f t="shared" si="37"/>
        <v>6.1362116256665464</v>
      </c>
      <c r="CB14" s="112">
        <v>0.2</v>
      </c>
      <c r="CC14" s="112">
        <f t="shared" si="38"/>
        <v>6.2844466230526068</v>
      </c>
      <c r="CD14" s="112">
        <v>0.2</v>
      </c>
      <c r="CE14" s="112">
        <f t="shared" si="39"/>
        <v>6.2844466230526068</v>
      </c>
      <c r="CF14" s="112">
        <v>0.2</v>
      </c>
      <c r="CG14" s="112">
        <f t="shared" si="40"/>
        <v>4.8723445722081467</v>
      </c>
      <c r="CH14" s="112">
        <v>0.2</v>
      </c>
      <c r="CI14" s="112">
        <f t="shared" si="41"/>
        <v>4.8723445722081467</v>
      </c>
      <c r="CJ14" s="112">
        <v>0.2</v>
      </c>
      <c r="CK14" s="112">
        <f t="shared" si="42"/>
        <v>6.0624064116010201</v>
      </c>
      <c r="CL14" s="112">
        <v>0.2</v>
      </c>
      <c r="CM14" s="112">
        <f t="shared" si="43"/>
        <v>6.0624064116010201</v>
      </c>
      <c r="CN14" s="111">
        <v>0.2</v>
      </c>
      <c r="CO14" s="111">
        <f t="shared" si="44"/>
        <v>6.4040986231187969</v>
      </c>
      <c r="CP14" s="111">
        <v>0.2</v>
      </c>
      <c r="CQ14" s="111">
        <f t="shared" si="86"/>
        <v>6.4040986231187969</v>
      </c>
      <c r="CR14" s="112">
        <v>0.2</v>
      </c>
      <c r="CS14" s="112">
        <f t="shared" si="45"/>
        <v>6.2286280201060116</v>
      </c>
      <c r="CT14" s="112">
        <v>0.2</v>
      </c>
      <c r="CU14" s="112">
        <f t="shared" si="46"/>
        <v>6.2286280201060116</v>
      </c>
      <c r="CV14" s="112">
        <v>0.2</v>
      </c>
      <c r="CW14" s="112">
        <f t="shared" si="47"/>
        <v>6.1909729423527553</v>
      </c>
      <c r="CX14" s="112">
        <v>0.2</v>
      </c>
      <c r="CY14" s="112">
        <f t="shared" si="48"/>
        <v>6.1909729423527553</v>
      </c>
      <c r="CZ14" s="112">
        <v>0.2</v>
      </c>
      <c r="DA14" s="112">
        <f t="shared" si="49"/>
        <v>6.0160508235973582</v>
      </c>
      <c r="DB14" s="112">
        <v>0.2</v>
      </c>
      <c r="DC14" s="112">
        <f t="shared" si="50"/>
        <v>6.0160508235973582</v>
      </c>
      <c r="DD14" s="112">
        <v>0.2</v>
      </c>
      <c r="DE14" s="112">
        <f t="shared" si="51"/>
        <v>6.3788935171305186</v>
      </c>
      <c r="DF14" s="112">
        <v>0.2</v>
      </c>
      <c r="DG14" s="112">
        <f t="shared" si="52"/>
        <v>6.3788935171305186</v>
      </c>
      <c r="DH14" s="111">
        <v>0.2</v>
      </c>
      <c r="DI14" s="111">
        <f t="shared" si="53"/>
        <v>6.4288010286081656</v>
      </c>
      <c r="DJ14" s="111">
        <v>0.2</v>
      </c>
      <c r="DK14" s="111">
        <f t="shared" si="54"/>
        <v>6.4288010286081656</v>
      </c>
      <c r="DL14" s="111">
        <v>0.2</v>
      </c>
      <c r="DM14" s="111">
        <f t="shared" si="55"/>
        <v>4.6473260447769871</v>
      </c>
      <c r="DN14" s="111">
        <v>0.2</v>
      </c>
      <c r="DO14" s="111">
        <f t="shared" si="56"/>
        <v>4.6473260447769871</v>
      </c>
      <c r="DP14" s="111">
        <v>0.2</v>
      </c>
      <c r="DQ14" s="111">
        <f t="shared" si="57"/>
        <v>4.9358341559723602</v>
      </c>
      <c r="DR14" s="111">
        <v>0.2</v>
      </c>
      <c r="DS14" s="111">
        <f t="shared" si="58"/>
        <v>4.9358341559723602</v>
      </c>
      <c r="DT14" s="111">
        <v>0.2</v>
      </c>
      <c r="DU14" s="111">
        <f t="shared" si="59"/>
        <v>5.4369987766752752</v>
      </c>
      <c r="DV14" s="111">
        <v>0.2</v>
      </c>
      <c r="DW14" s="111">
        <f t="shared" si="60"/>
        <v>5.4369987766752752</v>
      </c>
      <c r="DX14" s="111">
        <v>0.2</v>
      </c>
      <c r="DY14" s="111">
        <f t="shared" si="61"/>
        <v>5.005005005005005</v>
      </c>
      <c r="DZ14" s="111">
        <v>0.2</v>
      </c>
      <c r="EA14" s="111">
        <f t="shared" si="62"/>
        <v>5.005005005005005</v>
      </c>
      <c r="EB14" s="111">
        <v>0.2</v>
      </c>
      <c r="EC14" s="111">
        <f t="shared" si="62"/>
        <v>6.4599483204134369</v>
      </c>
      <c r="ED14" s="111">
        <v>0.2</v>
      </c>
      <c r="EE14" s="111">
        <f t="shared" si="63"/>
        <v>6.4599483204134369</v>
      </c>
      <c r="EF14" s="112">
        <v>0.2</v>
      </c>
      <c r="EG14" s="112">
        <f t="shared" si="64"/>
        <v>5.5637621046599284</v>
      </c>
      <c r="EH14" s="112">
        <v>0.2</v>
      </c>
      <c r="EI14" s="112">
        <f t="shared" si="65"/>
        <v>5.5637621046599284</v>
      </c>
      <c r="EJ14" s="112">
        <v>0.2</v>
      </c>
      <c r="EK14" s="112">
        <f t="shared" si="66"/>
        <v>6.0014103314278859</v>
      </c>
      <c r="EL14" s="112">
        <v>0.2</v>
      </c>
      <c r="EM14" s="112">
        <f t="shared" si="67"/>
        <v>6.0014103314278859</v>
      </c>
      <c r="EN14" s="112">
        <v>0.2</v>
      </c>
      <c r="EO14" s="112">
        <f t="shared" si="68"/>
        <v>5.780263290992905</v>
      </c>
      <c r="EP14" s="112">
        <v>0.2</v>
      </c>
      <c r="EQ14" s="112">
        <f t="shared" si="69"/>
        <v>5.780263290992905</v>
      </c>
      <c r="ER14" s="112">
        <v>0.2</v>
      </c>
      <c r="ES14" s="112">
        <f t="shared" si="70"/>
        <v>5.8731114276065606</v>
      </c>
      <c r="ET14" s="112">
        <v>0.2</v>
      </c>
      <c r="EU14" s="112">
        <f t="shared" si="71"/>
        <v>5.8731114276065606</v>
      </c>
      <c r="EV14" s="112">
        <v>0.2</v>
      </c>
      <c r="EW14" s="112">
        <f t="shared" si="72"/>
        <v>5.9584102961329926</v>
      </c>
      <c r="EX14" s="112">
        <v>0.2</v>
      </c>
      <c r="EY14" s="112">
        <f t="shared" si="73"/>
        <v>5.9584102961329926</v>
      </c>
      <c r="EZ14" s="112">
        <v>0.2</v>
      </c>
      <c r="FA14" s="112">
        <f t="shared" si="74"/>
        <v>5.8882845219080968</v>
      </c>
      <c r="FB14" s="112">
        <v>0.2</v>
      </c>
      <c r="FC14" s="112">
        <f t="shared" si="75"/>
        <v>5.8882845219080968</v>
      </c>
      <c r="FD14" s="112">
        <v>0.2</v>
      </c>
      <c r="FE14" s="112">
        <f t="shared" si="76"/>
        <v>6.0612121818242439</v>
      </c>
      <c r="FF14" s="112">
        <v>0.2</v>
      </c>
      <c r="FG14" s="112">
        <f t="shared" si="77"/>
        <v>6.0612121818242439</v>
      </c>
      <c r="FH14" s="112">
        <v>0.2</v>
      </c>
      <c r="FI14" s="112">
        <f t="shared" si="78"/>
        <v>5.6262588754233764</v>
      </c>
      <c r="FJ14" s="112">
        <v>0.2</v>
      </c>
      <c r="FK14" s="112">
        <f t="shared" si="79"/>
        <v>5.6262588754233764</v>
      </c>
      <c r="FL14" s="112">
        <v>0.2</v>
      </c>
      <c r="FM14" s="112">
        <f t="shared" si="80"/>
        <v>5.8618880555238038</v>
      </c>
      <c r="FN14" s="112">
        <v>0.2</v>
      </c>
      <c r="FO14" s="112">
        <f t="shared" si="81"/>
        <v>5.8618880555238038</v>
      </c>
      <c r="FP14" s="112">
        <v>0.2</v>
      </c>
      <c r="FQ14" s="112">
        <f t="shared" si="82"/>
        <v>6.0014103314278859</v>
      </c>
      <c r="FR14" s="112">
        <v>0.2</v>
      </c>
      <c r="FS14" s="112">
        <f t="shared" si="83"/>
        <v>6.0014103314278859</v>
      </c>
      <c r="FT14" s="112">
        <v>0.2</v>
      </c>
      <c r="FU14" s="112">
        <f t="shared" si="84"/>
        <v>5.9058722087371471</v>
      </c>
      <c r="FV14" s="112">
        <v>0.2</v>
      </c>
      <c r="FW14" s="112">
        <f t="shared" si="85"/>
        <v>5.9058722087371471</v>
      </c>
      <c r="FX14" s="91" t="s">
        <v>190</v>
      </c>
      <c r="FY14" s="91" t="s">
        <v>190</v>
      </c>
      <c r="FZ14" s="91" t="s">
        <v>190</v>
      </c>
      <c r="GA14" s="91" t="s">
        <v>190</v>
      </c>
      <c r="GB14" s="91" t="s">
        <v>190</v>
      </c>
      <c r="GC14" s="91" t="s">
        <v>190</v>
      </c>
      <c r="GD14" s="91" t="s">
        <v>190</v>
      </c>
      <c r="GE14" s="91" t="s">
        <v>190</v>
      </c>
      <c r="GF14" s="91" t="s">
        <v>190</v>
      </c>
      <c r="GG14" s="91" t="s">
        <v>190</v>
      </c>
    </row>
    <row r="15" spans="1:189" x14ac:dyDescent="0.25">
      <c r="A15" s="73" t="s">
        <v>28</v>
      </c>
      <c r="B15" s="10" t="s">
        <v>25</v>
      </c>
      <c r="C15" s="10" t="s">
        <v>26</v>
      </c>
      <c r="D15" s="111">
        <v>0.2</v>
      </c>
      <c r="E15" s="111">
        <f t="shared" si="0"/>
        <v>0.33598340241992042</v>
      </c>
      <c r="F15" s="111">
        <v>0.2</v>
      </c>
      <c r="G15" s="111">
        <f t="shared" si="1"/>
        <v>0.33598340241992042</v>
      </c>
      <c r="H15" s="112">
        <v>0.2</v>
      </c>
      <c r="I15" s="112">
        <f t="shared" si="2"/>
        <v>0.39646747479953609</v>
      </c>
      <c r="J15" s="112">
        <v>0.2</v>
      </c>
      <c r="K15" s="112">
        <f t="shared" si="3"/>
        <v>0.39646747479953609</v>
      </c>
      <c r="L15" s="112">
        <v>0.2</v>
      </c>
      <c r="M15" s="112">
        <f t="shared" si="4"/>
        <v>0.39859693877551022</v>
      </c>
      <c r="N15" s="112">
        <v>0.2</v>
      </c>
      <c r="O15" s="112">
        <f t="shared" si="5"/>
        <v>0.39859693877551022</v>
      </c>
      <c r="P15" s="112">
        <v>0.2</v>
      </c>
      <c r="Q15" s="112">
        <f t="shared" si="6"/>
        <v>0.40134047719382743</v>
      </c>
      <c r="R15" s="112">
        <v>0.2</v>
      </c>
      <c r="S15" s="112">
        <f t="shared" si="7"/>
        <v>0.40134047719382743</v>
      </c>
      <c r="T15" s="112">
        <v>0.2</v>
      </c>
      <c r="U15" s="112">
        <f t="shared" si="8"/>
        <v>0.427373713738676</v>
      </c>
      <c r="V15" s="112">
        <v>0.2</v>
      </c>
      <c r="W15" s="112">
        <f t="shared" si="9"/>
        <v>0.427373713738676</v>
      </c>
      <c r="X15" s="111">
        <v>0.2</v>
      </c>
      <c r="Y15" s="111">
        <f t="shared" si="10"/>
        <v>0.35415938057524338</v>
      </c>
      <c r="Z15" s="111">
        <v>0.2</v>
      </c>
      <c r="AA15" s="111">
        <f t="shared" si="11"/>
        <v>0.35415938057524338</v>
      </c>
      <c r="AB15" s="111">
        <v>0.2</v>
      </c>
      <c r="AC15" s="111">
        <f t="shared" si="12"/>
        <v>0.34851098680885917</v>
      </c>
      <c r="AD15" s="111">
        <v>0.2</v>
      </c>
      <c r="AE15" s="111">
        <f t="shared" si="13"/>
        <v>0.34851098680885917</v>
      </c>
      <c r="AF15" s="111">
        <v>0.2</v>
      </c>
      <c r="AG15" s="111">
        <f t="shared" si="14"/>
        <v>0.34135984106285805</v>
      </c>
      <c r="AH15" s="111">
        <v>0.2</v>
      </c>
      <c r="AI15" s="111">
        <f t="shared" si="15"/>
        <v>0.34135984106285805</v>
      </c>
      <c r="AJ15" s="111">
        <v>0.2</v>
      </c>
      <c r="AK15" s="111">
        <f t="shared" si="16"/>
        <v>0.3441961642779453</v>
      </c>
      <c r="AL15" s="111">
        <v>0.2</v>
      </c>
      <c r="AM15" s="111">
        <f t="shared" si="17"/>
        <v>0.3441961642779453</v>
      </c>
      <c r="AN15" s="112">
        <v>0.2</v>
      </c>
      <c r="AO15" s="112">
        <f t="shared" si="18"/>
        <v>0.39589065500108872</v>
      </c>
      <c r="AP15" s="112">
        <v>0.2</v>
      </c>
      <c r="AQ15" s="112">
        <f t="shared" si="19"/>
        <v>0.39589065500108872</v>
      </c>
      <c r="AR15" s="112">
        <v>0.2</v>
      </c>
      <c r="AS15" s="112">
        <f t="shared" si="20"/>
        <v>0.39360006297601013</v>
      </c>
      <c r="AT15" s="112">
        <v>0.2</v>
      </c>
      <c r="AU15" s="112">
        <f t="shared" si="21"/>
        <v>0.39360006297601013</v>
      </c>
      <c r="AV15" s="112">
        <v>0.2</v>
      </c>
      <c r="AW15" s="112">
        <f t="shared" si="22"/>
        <v>0.44610444866508825</v>
      </c>
      <c r="AX15" s="112">
        <v>0.2</v>
      </c>
      <c r="AY15" s="112">
        <f t="shared" si="23"/>
        <v>0.44610444866508825</v>
      </c>
      <c r="AZ15" s="111">
        <v>0.2</v>
      </c>
      <c r="BA15" s="111">
        <f t="shared" si="24"/>
        <v>0.40203388944671092</v>
      </c>
      <c r="BB15" s="111">
        <v>0.2</v>
      </c>
      <c r="BC15" s="111">
        <f t="shared" si="25"/>
        <v>0.40203388944671092</v>
      </c>
      <c r="BD15" s="111">
        <v>0.2</v>
      </c>
      <c r="BE15" s="111">
        <f t="shared" si="26"/>
        <v>0.40046574165754772</v>
      </c>
      <c r="BF15" s="111">
        <v>0.2</v>
      </c>
      <c r="BG15" s="111">
        <f t="shared" si="27"/>
        <v>0.40046574165754772</v>
      </c>
      <c r="BH15" s="111">
        <v>0.2</v>
      </c>
      <c r="BI15" s="111">
        <f t="shared" si="28"/>
        <v>0.40444484888929327</v>
      </c>
      <c r="BJ15" s="111">
        <v>0.2</v>
      </c>
      <c r="BK15" s="111">
        <f t="shared" si="29"/>
        <v>0.40444484888929327</v>
      </c>
      <c r="BL15" s="112">
        <v>0.2</v>
      </c>
      <c r="BM15" s="112">
        <f t="shared" si="30"/>
        <v>5.5775870243015477</v>
      </c>
      <c r="BN15" s="112">
        <v>0.2</v>
      </c>
      <c r="BO15" s="112">
        <f t="shared" si="31"/>
        <v>5.5775870243015477</v>
      </c>
      <c r="BP15" s="112">
        <v>0.2</v>
      </c>
      <c r="BQ15" s="112">
        <f t="shared" si="32"/>
        <v>4.6326322616510707</v>
      </c>
      <c r="BR15" s="112">
        <v>0.2</v>
      </c>
      <c r="BS15" s="112">
        <f t="shared" si="33"/>
        <v>4.6326322616510707</v>
      </c>
      <c r="BT15" s="112">
        <v>0.2</v>
      </c>
      <c r="BU15" s="112">
        <f t="shared" si="34"/>
        <v>4.6838407494145207</v>
      </c>
      <c r="BV15" s="112">
        <v>0.2</v>
      </c>
      <c r="BW15" s="112">
        <f t="shared" si="35"/>
        <v>4.6838407494145207</v>
      </c>
      <c r="BX15" s="113" t="s">
        <v>224</v>
      </c>
      <c r="BY15" s="113">
        <f t="shared" si="36"/>
        <v>33.749163941166003</v>
      </c>
      <c r="BZ15" s="112">
        <v>0.2</v>
      </c>
      <c r="CA15" s="112">
        <f t="shared" si="37"/>
        <v>6.1362116256665464</v>
      </c>
      <c r="CB15" s="112">
        <v>0.2</v>
      </c>
      <c r="CC15" s="112">
        <f t="shared" si="38"/>
        <v>6.2844466230526068</v>
      </c>
      <c r="CD15" s="112">
        <v>0.2</v>
      </c>
      <c r="CE15" s="112">
        <f t="shared" si="39"/>
        <v>6.2844466230526068</v>
      </c>
      <c r="CF15" s="112">
        <v>0.2</v>
      </c>
      <c r="CG15" s="112">
        <f t="shared" si="40"/>
        <v>4.8723445722081467</v>
      </c>
      <c r="CH15" s="112">
        <v>0.2</v>
      </c>
      <c r="CI15" s="112">
        <f t="shared" si="41"/>
        <v>4.8723445722081467</v>
      </c>
      <c r="CJ15" s="112">
        <v>0.2</v>
      </c>
      <c r="CK15" s="112">
        <f t="shared" si="42"/>
        <v>6.0624064116010201</v>
      </c>
      <c r="CL15" s="112">
        <v>0.2</v>
      </c>
      <c r="CM15" s="112">
        <f t="shared" si="43"/>
        <v>6.0624064116010201</v>
      </c>
      <c r="CN15" s="111">
        <v>0.2</v>
      </c>
      <c r="CO15" s="111">
        <f t="shared" si="44"/>
        <v>6.4040986231187969</v>
      </c>
      <c r="CP15" s="111">
        <v>0.2</v>
      </c>
      <c r="CQ15" s="111">
        <f t="shared" si="86"/>
        <v>6.4040986231187969</v>
      </c>
      <c r="CR15" s="112">
        <v>0.2</v>
      </c>
      <c r="CS15" s="112">
        <f t="shared" si="45"/>
        <v>6.2286280201060116</v>
      </c>
      <c r="CT15" s="112">
        <v>0.2</v>
      </c>
      <c r="CU15" s="112">
        <f t="shared" si="46"/>
        <v>6.2286280201060116</v>
      </c>
      <c r="CV15" s="112">
        <v>0.2</v>
      </c>
      <c r="CW15" s="112">
        <f t="shared" si="47"/>
        <v>6.1909729423527553</v>
      </c>
      <c r="CX15" s="112">
        <v>0.2</v>
      </c>
      <c r="CY15" s="112">
        <f t="shared" si="48"/>
        <v>6.1909729423527553</v>
      </c>
      <c r="CZ15" s="112">
        <v>0.2</v>
      </c>
      <c r="DA15" s="112">
        <f t="shared" si="49"/>
        <v>6.0160508235973582</v>
      </c>
      <c r="DB15" s="112">
        <v>0.2</v>
      </c>
      <c r="DC15" s="112">
        <f t="shared" si="50"/>
        <v>6.0160508235973582</v>
      </c>
      <c r="DD15" s="112">
        <v>0.2</v>
      </c>
      <c r="DE15" s="112">
        <f t="shared" si="51"/>
        <v>6.3788935171305186</v>
      </c>
      <c r="DF15" s="112">
        <v>0.2</v>
      </c>
      <c r="DG15" s="112">
        <f t="shared" si="52"/>
        <v>6.3788935171305186</v>
      </c>
      <c r="DH15" s="111">
        <v>0.2</v>
      </c>
      <c r="DI15" s="111">
        <f t="shared" si="53"/>
        <v>6.4288010286081656</v>
      </c>
      <c r="DJ15" s="111">
        <v>0.2</v>
      </c>
      <c r="DK15" s="111">
        <f t="shared" si="54"/>
        <v>6.4288010286081656</v>
      </c>
      <c r="DL15" s="111">
        <v>0.2</v>
      </c>
      <c r="DM15" s="111">
        <f t="shared" si="55"/>
        <v>4.6473260447769871</v>
      </c>
      <c r="DN15" s="111">
        <v>0.2</v>
      </c>
      <c r="DO15" s="111">
        <f t="shared" si="56"/>
        <v>4.6473260447769871</v>
      </c>
      <c r="DP15" s="111">
        <v>0.2</v>
      </c>
      <c r="DQ15" s="111">
        <f t="shared" si="57"/>
        <v>4.9358341559723602</v>
      </c>
      <c r="DR15" s="111">
        <v>0.2</v>
      </c>
      <c r="DS15" s="111">
        <f t="shared" si="58"/>
        <v>4.9358341559723602</v>
      </c>
      <c r="DT15" s="111">
        <v>0.2</v>
      </c>
      <c r="DU15" s="111">
        <f t="shared" si="59"/>
        <v>5.4369987766752752</v>
      </c>
      <c r="DV15" s="111">
        <v>0.2</v>
      </c>
      <c r="DW15" s="111">
        <f t="shared" si="60"/>
        <v>5.4369987766752752</v>
      </c>
      <c r="DX15" s="111">
        <v>0.2</v>
      </c>
      <c r="DY15" s="111">
        <f t="shared" si="61"/>
        <v>5.005005005005005</v>
      </c>
      <c r="DZ15" s="111">
        <v>0.2</v>
      </c>
      <c r="EA15" s="111">
        <f t="shared" si="62"/>
        <v>5.005005005005005</v>
      </c>
      <c r="EB15" s="111">
        <v>0.2</v>
      </c>
      <c r="EC15" s="111">
        <f t="shared" si="62"/>
        <v>6.4599483204134369</v>
      </c>
      <c r="ED15" s="111">
        <v>0.2</v>
      </c>
      <c r="EE15" s="111">
        <f t="shared" si="63"/>
        <v>6.4599483204134369</v>
      </c>
      <c r="EF15" s="112">
        <v>0.2</v>
      </c>
      <c r="EG15" s="112">
        <f t="shared" si="64"/>
        <v>5.5637621046599284</v>
      </c>
      <c r="EH15" s="112">
        <v>0.2</v>
      </c>
      <c r="EI15" s="112">
        <f t="shared" si="65"/>
        <v>5.5637621046599284</v>
      </c>
      <c r="EJ15" s="112">
        <v>0.2</v>
      </c>
      <c r="EK15" s="112">
        <f t="shared" si="66"/>
        <v>6.0014103314278859</v>
      </c>
      <c r="EL15" s="112">
        <v>0.2</v>
      </c>
      <c r="EM15" s="112">
        <f t="shared" si="67"/>
        <v>6.0014103314278859</v>
      </c>
      <c r="EN15" s="112">
        <v>0.2</v>
      </c>
      <c r="EO15" s="112">
        <f t="shared" si="68"/>
        <v>5.780263290992905</v>
      </c>
      <c r="EP15" s="112">
        <v>0.2</v>
      </c>
      <c r="EQ15" s="112">
        <f t="shared" si="69"/>
        <v>5.780263290992905</v>
      </c>
      <c r="ER15" s="112">
        <v>0.2</v>
      </c>
      <c r="ES15" s="112">
        <f t="shared" si="70"/>
        <v>5.8731114276065606</v>
      </c>
      <c r="ET15" s="112">
        <v>0.2</v>
      </c>
      <c r="EU15" s="112">
        <f t="shared" si="71"/>
        <v>5.8731114276065606</v>
      </c>
      <c r="EV15" s="112">
        <v>0.2</v>
      </c>
      <c r="EW15" s="112">
        <f t="shared" si="72"/>
        <v>5.9584102961329926</v>
      </c>
      <c r="EX15" s="112">
        <v>0.2</v>
      </c>
      <c r="EY15" s="112">
        <f t="shared" si="73"/>
        <v>5.9584102961329926</v>
      </c>
      <c r="EZ15" s="112">
        <v>0.2</v>
      </c>
      <c r="FA15" s="112">
        <f t="shared" si="74"/>
        <v>5.8882845219080968</v>
      </c>
      <c r="FB15" s="112">
        <v>0.2</v>
      </c>
      <c r="FC15" s="112">
        <f t="shared" si="75"/>
        <v>5.8882845219080968</v>
      </c>
      <c r="FD15" s="113" t="s">
        <v>304</v>
      </c>
      <c r="FE15" s="113">
        <f t="shared" si="76"/>
        <v>133.34666800013338</v>
      </c>
      <c r="FF15" s="112">
        <v>0.2</v>
      </c>
      <c r="FG15" s="112">
        <f t="shared" si="77"/>
        <v>6.0612121818242439</v>
      </c>
      <c r="FH15" s="112">
        <v>0.2</v>
      </c>
      <c r="FI15" s="112">
        <f t="shared" si="78"/>
        <v>5.6262588754233764</v>
      </c>
      <c r="FJ15" s="112">
        <v>0.2</v>
      </c>
      <c r="FK15" s="112">
        <f t="shared" si="79"/>
        <v>5.6262588754233764</v>
      </c>
      <c r="FL15" s="112">
        <v>0.2</v>
      </c>
      <c r="FM15" s="112">
        <f t="shared" si="80"/>
        <v>5.8618880555238038</v>
      </c>
      <c r="FN15" s="112">
        <v>0.2</v>
      </c>
      <c r="FO15" s="112">
        <f t="shared" si="81"/>
        <v>5.8618880555238038</v>
      </c>
      <c r="FP15" s="112">
        <v>0.2</v>
      </c>
      <c r="FQ15" s="112">
        <f t="shared" si="82"/>
        <v>6.0014103314278859</v>
      </c>
      <c r="FR15" s="112">
        <v>0.2</v>
      </c>
      <c r="FS15" s="112">
        <f t="shared" si="83"/>
        <v>6.0014103314278859</v>
      </c>
      <c r="FT15" s="113" t="s">
        <v>253</v>
      </c>
      <c r="FU15" s="113">
        <f t="shared" si="84"/>
        <v>47.246977669897177</v>
      </c>
      <c r="FV15" s="112">
        <v>0.2</v>
      </c>
      <c r="FW15" s="112">
        <f t="shared" si="85"/>
        <v>5.9058722087371471</v>
      </c>
      <c r="FX15" s="91" t="s">
        <v>190</v>
      </c>
      <c r="FY15" s="91" t="s">
        <v>190</v>
      </c>
      <c r="FZ15" s="91" t="s">
        <v>190</v>
      </c>
      <c r="GA15" s="91" t="s">
        <v>190</v>
      </c>
      <c r="GB15" s="91" t="s">
        <v>190</v>
      </c>
      <c r="GC15" s="91" t="s">
        <v>190</v>
      </c>
      <c r="GD15" s="91" t="s">
        <v>190</v>
      </c>
      <c r="GE15" s="91" t="s">
        <v>190</v>
      </c>
      <c r="GF15" s="91" t="s">
        <v>190</v>
      </c>
      <c r="GG15" s="91" t="s">
        <v>190</v>
      </c>
    </row>
    <row r="16" spans="1:189" x14ac:dyDescent="0.25">
      <c r="A16" s="73" t="s">
        <v>0</v>
      </c>
      <c r="B16" s="10" t="s">
        <v>25</v>
      </c>
      <c r="C16" s="10" t="s">
        <v>26</v>
      </c>
      <c r="D16" s="111">
        <v>0.2</v>
      </c>
      <c r="E16" s="111">
        <f t="shared" si="0"/>
        <v>0.33598340241992042</v>
      </c>
      <c r="F16" s="111">
        <v>0.2</v>
      </c>
      <c r="G16" s="111">
        <f t="shared" si="1"/>
        <v>0.33598340241992042</v>
      </c>
      <c r="H16" s="112">
        <v>0.2</v>
      </c>
      <c r="I16" s="112">
        <f t="shared" si="2"/>
        <v>0.39646747479953609</v>
      </c>
      <c r="J16" s="112">
        <v>0.2</v>
      </c>
      <c r="K16" s="112">
        <f t="shared" si="3"/>
        <v>0.39646747479953609</v>
      </c>
      <c r="L16" s="112">
        <v>0.2</v>
      </c>
      <c r="M16" s="112">
        <f t="shared" si="4"/>
        <v>0.39859693877551022</v>
      </c>
      <c r="N16" s="112">
        <v>0.2</v>
      </c>
      <c r="O16" s="112">
        <f t="shared" si="5"/>
        <v>0.39859693877551022</v>
      </c>
      <c r="P16" s="112">
        <v>0.2</v>
      </c>
      <c r="Q16" s="112">
        <f t="shared" si="6"/>
        <v>0.40134047719382743</v>
      </c>
      <c r="R16" s="112">
        <v>0.2</v>
      </c>
      <c r="S16" s="112">
        <f t="shared" si="7"/>
        <v>0.40134047719382743</v>
      </c>
      <c r="T16" s="112">
        <v>0.2</v>
      </c>
      <c r="U16" s="112">
        <f t="shared" si="8"/>
        <v>0.427373713738676</v>
      </c>
      <c r="V16" s="112">
        <v>0.2</v>
      </c>
      <c r="W16" s="112">
        <f t="shared" si="9"/>
        <v>0.427373713738676</v>
      </c>
      <c r="X16" s="111">
        <v>0.2</v>
      </c>
      <c r="Y16" s="111">
        <f t="shared" si="10"/>
        <v>0.35415938057524338</v>
      </c>
      <c r="Z16" s="111">
        <v>0.2</v>
      </c>
      <c r="AA16" s="111">
        <f t="shared" si="11"/>
        <v>0.35415938057524338</v>
      </c>
      <c r="AB16" s="111">
        <v>0.2</v>
      </c>
      <c r="AC16" s="111">
        <f t="shared" si="12"/>
        <v>0.34851098680885917</v>
      </c>
      <c r="AD16" s="111">
        <v>0.2</v>
      </c>
      <c r="AE16" s="111">
        <f t="shared" si="13"/>
        <v>0.34851098680885917</v>
      </c>
      <c r="AF16" s="111">
        <v>0.2</v>
      </c>
      <c r="AG16" s="111">
        <f t="shared" si="14"/>
        <v>0.34135984106285805</v>
      </c>
      <c r="AH16" s="111">
        <v>0.2</v>
      </c>
      <c r="AI16" s="111">
        <f t="shared" si="15"/>
        <v>0.34135984106285805</v>
      </c>
      <c r="AJ16" s="111">
        <v>0.2</v>
      </c>
      <c r="AK16" s="111">
        <f t="shared" si="16"/>
        <v>0.3441961642779453</v>
      </c>
      <c r="AL16" s="111">
        <v>0.2</v>
      </c>
      <c r="AM16" s="111">
        <f t="shared" si="17"/>
        <v>0.3441961642779453</v>
      </c>
      <c r="AN16" s="112">
        <v>0.2</v>
      </c>
      <c r="AO16" s="112">
        <f t="shared" si="18"/>
        <v>0.39589065500108872</v>
      </c>
      <c r="AP16" s="112">
        <v>0.2</v>
      </c>
      <c r="AQ16" s="112">
        <f t="shared" si="19"/>
        <v>0.39589065500108872</v>
      </c>
      <c r="AR16" s="112">
        <v>0.2</v>
      </c>
      <c r="AS16" s="112">
        <f t="shared" si="20"/>
        <v>0.39360006297601013</v>
      </c>
      <c r="AT16" s="112">
        <v>0.2</v>
      </c>
      <c r="AU16" s="112">
        <f t="shared" si="21"/>
        <v>0.39360006297601013</v>
      </c>
      <c r="AV16" s="112">
        <v>0.2</v>
      </c>
      <c r="AW16" s="112">
        <f t="shared" si="22"/>
        <v>0.44610444866508825</v>
      </c>
      <c r="AX16" s="112">
        <v>0.2</v>
      </c>
      <c r="AY16" s="112">
        <f>IF(AX16&lt;&gt;"",AX16/((AY$6*AY$7)*10^-3),"")</f>
        <v>0.44610444866508825</v>
      </c>
      <c r="AZ16" s="111">
        <v>0.2</v>
      </c>
      <c r="BA16" s="111">
        <f t="shared" si="24"/>
        <v>0.40203388944671092</v>
      </c>
      <c r="BB16" s="111">
        <v>0.2</v>
      </c>
      <c r="BC16" s="111">
        <f t="shared" si="25"/>
        <v>0.40203388944671092</v>
      </c>
      <c r="BD16" s="111">
        <v>0.2</v>
      </c>
      <c r="BE16" s="111">
        <f t="shared" si="26"/>
        <v>0.40046574165754772</v>
      </c>
      <c r="BF16" s="111">
        <v>0.2</v>
      </c>
      <c r="BG16" s="111">
        <f t="shared" si="27"/>
        <v>0.40046574165754772</v>
      </c>
      <c r="BH16" s="111">
        <v>0.2</v>
      </c>
      <c r="BI16" s="111">
        <f t="shared" si="28"/>
        <v>0.40444484888929327</v>
      </c>
      <c r="BJ16" s="111">
        <v>0.2</v>
      </c>
      <c r="BK16" s="111">
        <f t="shared" si="29"/>
        <v>0.40444484888929327</v>
      </c>
      <c r="BL16" s="112">
        <v>0.2</v>
      </c>
      <c r="BM16" s="112">
        <f t="shared" si="30"/>
        <v>5.5775870243015477</v>
      </c>
      <c r="BN16" s="112">
        <v>0.2</v>
      </c>
      <c r="BO16" s="112">
        <f t="shared" si="31"/>
        <v>5.5775870243015477</v>
      </c>
      <c r="BP16" s="112">
        <v>0.2</v>
      </c>
      <c r="BQ16" s="112">
        <f t="shared" si="32"/>
        <v>4.6326322616510707</v>
      </c>
      <c r="BR16" s="112">
        <v>0.2</v>
      </c>
      <c r="BS16" s="112">
        <f t="shared" si="33"/>
        <v>4.6326322616510707</v>
      </c>
      <c r="BT16" s="112">
        <v>0.2</v>
      </c>
      <c r="BU16" s="112">
        <f t="shared" si="34"/>
        <v>4.6838407494145207</v>
      </c>
      <c r="BV16" s="112">
        <v>0.2</v>
      </c>
      <c r="BW16" s="112">
        <f t="shared" si="35"/>
        <v>4.6838407494145207</v>
      </c>
      <c r="BX16" s="112">
        <v>0.2</v>
      </c>
      <c r="BY16" s="112">
        <f t="shared" si="36"/>
        <v>6.1362116256665464</v>
      </c>
      <c r="BZ16" s="112">
        <v>0.2</v>
      </c>
      <c r="CA16" s="112">
        <f t="shared" si="37"/>
        <v>6.1362116256665464</v>
      </c>
      <c r="CB16" s="112">
        <v>0.2</v>
      </c>
      <c r="CC16" s="112">
        <f t="shared" si="38"/>
        <v>6.2844466230526068</v>
      </c>
      <c r="CD16" s="112">
        <v>0.2</v>
      </c>
      <c r="CE16" s="112">
        <f t="shared" si="39"/>
        <v>6.2844466230526068</v>
      </c>
      <c r="CF16" s="112">
        <v>0.2</v>
      </c>
      <c r="CG16" s="112">
        <f t="shared" si="40"/>
        <v>4.8723445722081467</v>
      </c>
      <c r="CH16" s="112">
        <v>0.2</v>
      </c>
      <c r="CI16" s="112">
        <f t="shared" si="41"/>
        <v>4.8723445722081467</v>
      </c>
      <c r="CJ16" s="112">
        <v>0.2</v>
      </c>
      <c r="CK16" s="112">
        <f t="shared" si="42"/>
        <v>6.0624064116010201</v>
      </c>
      <c r="CL16" s="112">
        <v>0.2</v>
      </c>
      <c r="CM16" s="112">
        <f t="shared" si="43"/>
        <v>6.0624064116010201</v>
      </c>
      <c r="CN16" s="111">
        <v>0.2</v>
      </c>
      <c r="CO16" s="111">
        <f t="shared" si="44"/>
        <v>6.4040986231187969</v>
      </c>
      <c r="CP16" s="111">
        <v>0.2</v>
      </c>
      <c r="CQ16" s="111">
        <f t="shared" si="86"/>
        <v>6.4040986231187969</v>
      </c>
      <c r="CR16" s="112">
        <v>0.2</v>
      </c>
      <c r="CS16" s="112">
        <f t="shared" si="45"/>
        <v>6.2286280201060116</v>
      </c>
      <c r="CT16" s="112">
        <v>0.2</v>
      </c>
      <c r="CU16" s="112">
        <f t="shared" si="46"/>
        <v>6.2286280201060116</v>
      </c>
      <c r="CV16" s="112">
        <v>0.2</v>
      </c>
      <c r="CW16" s="112">
        <f t="shared" si="47"/>
        <v>6.1909729423527553</v>
      </c>
      <c r="CX16" s="112">
        <v>0.2</v>
      </c>
      <c r="CY16" s="112">
        <f t="shared" si="48"/>
        <v>6.1909729423527553</v>
      </c>
      <c r="CZ16" s="112">
        <v>0.2</v>
      </c>
      <c r="DA16" s="112">
        <f t="shared" si="49"/>
        <v>6.0160508235973582</v>
      </c>
      <c r="DB16" s="112">
        <v>0.2</v>
      </c>
      <c r="DC16" s="112">
        <f t="shared" si="50"/>
        <v>6.0160508235973582</v>
      </c>
      <c r="DD16" s="112">
        <v>0.2</v>
      </c>
      <c r="DE16" s="112">
        <f t="shared" si="51"/>
        <v>6.3788935171305186</v>
      </c>
      <c r="DF16" s="112">
        <v>0.2</v>
      </c>
      <c r="DG16" s="112">
        <f t="shared" si="52"/>
        <v>6.3788935171305186</v>
      </c>
      <c r="DH16" s="111">
        <v>0.2</v>
      </c>
      <c r="DI16" s="111">
        <f t="shared" si="53"/>
        <v>6.4288010286081656</v>
      </c>
      <c r="DJ16" s="111">
        <v>0.2</v>
      </c>
      <c r="DK16" s="111">
        <f t="shared" si="54"/>
        <v>6.4288010286081656</v>
      </c>
      <c r="DL16" s="111">
        <v>0.2</v>
      </c>
      <c r="DM16" s="111">
        <f t="shared" si="55"/>
        <v>4.6473260447769871</v>
      </c>
      <c r="DN16" s="111">
        <v>0.2</v>
      </c>
      <c r="DO16" s="111">
        <f t="shared" si="56"/>
        <v>4.6473260447769871</v>
      </c>
      <c r="DP16" s="111">
        <v>0.2</v>
      </c>
      <c r="DQ16" s="111">
        <f t="shared" si="57"/>
        <v>4.9358341559723602</v>
      </c>
      <c r="DR16" s="111">
        <v>0.2</v>
      </c>
      <c r="DS16" s="111">
        <f t="shared" si="58"/>
        <v>4.9358341559723602</v>
      </c>
      <c r="DT16" s="111">
        <v>0.2</v>
      </c>
      <c r="DU16" s="111">
        <f t="shared" si="59"/>
        <v>5.4369987766752752</v>
      </c>
      <c r="DV16" s="111">
        <v>0.2</v>
      </c>
      <c r="DW16" s="111">
        <f t="shared" si="60"/>
        <v>5.4369987766752752</v>
      </c>
      <c r="DX16" s="111">
        <v>0.2</v>
      </c>
      <c r="DY16" s="111">
        <f t="shared" si="61"/>
        <v>5.005005005005005</v>
      </c>
      <c r="DZ16" s="111">
        <v>0.2</v>
      </c>
      <c r="EA16" s="111">
        <f t="shared" si="62"/>
        <v>5.005005005005005</v>
      </c>
      <c r="EB16" s="111">
        <v>0.2</v>
      </c>
      <c r="EC16" s="111">
        <f t="shared" si="62"/>
        <v>6.4599483204134369</v>
      </c>
      <c r="ED16" s="111">
        <v>0.2</v>
      </c>
      <c r="EE16" s="111">
        <f t="shared" si="63"/>
        <v>6.4599483204134369</v>
      </c>
      <c r="EF16" s="112">
        <v>0.2</v>
      </c>
      <c r="EG16" s="112">
        <f t="shared" si="64"/>
        <v>5.5637621046599284</v>
      </c>
      <c r="EH16" s="112">
        <v>0.2</v>
      </c>
      <c r="EI16" s="112">
        <f t="shared" si="65"/>
        <v>5.5637621046599284</v>
      </c>
      <c r="EJ16" s="112">
        <v>0.2</v>
      </c>
      <c r="EK16" s="112">
        <f t="shared" si="66"/>
        <v>6.0014103314278859</v>
      </c>
      <c r="EL16" s="112">
        <v>0.2</v>
      </c>
      <c r="EM16" s="112">
        <f t="shared" si="67"/>
        <v>6.0014103314278859</v>
      </c>
      <c r="EN16" s="112">
        <v>0.2</v>
      </c>
      <c r="EO16" s="112">
        <f t="shared" si="68"/>
        <v>5.780263290992905</v>
      </c>
      <c r="EP16" s="112">
        <v>0.2</v>
      </c>
      <c r="EQ16" s="112">
        <f t="shared" si="69"/>
        <v>5.780263290992905</v>
      </c>
      <c r="ER16" s="112">
        <v>0.2</v>
      </c>
      <c r="ES16" s="112">
        <f t="shared" si="70"/>
        <v>5.8731114276065606</v>
      </c>
      <c r="ET16" s="112">
        <v>0.2</v>
      </c>
      <c r="EU16" s="112">
        <f t="shared" si="71"/>
        <v>5.8731114276065606</v>
      </c>
      <c r="EV16" s="112">
        <v>0.2</v>
      </c>
      <c r="EW16" s="112">
        <f t="shared" si="72"/>
        <v>5.9584102961329926</v>
      </c>
      <c r="EX16" s="112">
        <v>0.2</v>
      </c>
      <c r="EY16" s="112">
        <f t="shared" si="73"/>
        <v>5.9584102961329926</v>
      </c>
      <c r="EZ16" s="112">
        <v>0.2</v>
      </c>
      <c r="FA16" s="112">
        <f t="shared" si="74"/>
        <v>5.8882845219080968</v>
      </c>
      <c r="FB16" s="112">
        <v>0.2</v>
      </c>
      <c r="FC16" s="112">
        <f t="shared" si="75"/>
        <v>5.8882845219080968</v>
      </c>
      <c r="FD16" s="112">
        <v>0.2</v>
      </c>
      <c r="FE16" s="112">
        <f t="shared" si="76"/>
        <v>6.0612121818242439</v>
      </c>
      <c r="FF16" s="112">
        <v>0.2</v>
      </c>
      <c r="FG16" s="112">
        <f t="shared" si="77"/>
        <v>6.0612121818242439</v>
      </c>
      <c r="FH16" s="112">
        <v>0.2</v>
      </c>
      <c r="FI16" s="112">
        <f t="shared" si="78"/>
        <v>5.6262588754233764</v>
      </c>
      <c r="FJ16" s="112">
        <v>0.2</v>
      </c>
      <c r="FK16" s="112">
        <f t="shared" si="79"/>
        <v>5.6262588754233764</v>
      </c>
      <c r="FL16" s="112">
        <v>0.2</v>
      </c>
      <c r="FM16" s="112">
        <f t="shared" si="80"/>
        <v>5.8618880555238038</v>
      </c>
      <c r="FN16" s="112">
        <v>0.2</v>
      </c>
      <c r="FO16" s="112">
        <f t="shared" si="81"/>
        <v>5.8618880555238038</v>
      </c>
      <c r="FP16" s="112">
        <v>0.2</v>
      </c>
      <c r="FQ16" s="112">
        <f t="shared" si="82"/>
        <v>6.0014103314278859</v>
      </c>
      <c r="FR16" s="112">
        <v>0.2</v>
      </c>
      <c r="FS16" s="112">
        <f t="shared" si="83"/>
        <v>6.0014103314278859</v>
      </c>
      <c r="FT16" s="112">
        <v>0.2</v>
      </c>
      <c r="FU16" s="112">
        <f t="shared" si="84"/>
        <v>5.9058722087371471</v>
      </c>
      <c r="FV16" s="112">
        <v>0.2</v>
      </c>
      <c r="FW16" s="112">
        <f t="shared" si="85"/>
        <v>5.9058722087371471</v>
      </c>
      <c r="FX16" s="91" t="s">
        <v>190</v>
      </c>
      <c r="FY16" s="91" t="s">
        <v>190</v>
      </c>
      <c r="FZ16" s="91" t="s">
        <v>190</v>
      </c>
      <c r="GA16" s="91" t="s">
        <v>190</v>
      </c>
      <c r="GB16" s="91" t="s">
        <v>190</v>
      </c>
      <c r="GC16" s="91" t="s">
        <v>190</v>
      </c>
      <c r="GD16" s="91" t="s">
        <v>190</v>
      </c>
      <c r="GE16" s="91" t="s">
        <v>190</v>
      </c>
      <c r="GF16" s="91" t="s">
        <v>190</v>
      </c>
      <c r="GG16" s="91" t="s">
        <v>190</v>
      </c>
    </row>
    <row r="17" spans="1:189" x14ac:dyDescent="0.25">
      <c r="A17" s="73" t="s">
        <v>27</v>
      </c>
      <c r="B17" s="10" t="s">
        <v>25</v>
      </c>
      <c r="C17" s="10" t="s">
        <v>26</v>
      </c>
      <c r="D17" s="111">
        <v>0.2</v>
      </c>
      <c r="E17" s="111">
        <f t="shared" si="0"/>
        <v>0.33598340241992042</v>
      </c>
      <c r="F17" s="111">
        <v>0.2</v>
      </c>
      <c r="G17" s="111">
        <f t="shared" si="1"/>
        <v>0.33598340241992042</v>
      </c>
      <c r="H17" s="112">
        <v>0.2</v>
      </c>
      <c r="I17" s="112">
        <f t="shared" si="2"/>
        <v>0.39646747479953609</v>
      </c>
      <c r="J17" s="112">
        <v>0.2</v>
      </c>
      <c r="K17" s="112">
        <f t="shared" si="3"/>
        <v>0.39646747479953609</v>
      </c>
      <c r="L17" s="113" t="s">
        <v>364</v>
      </c>
      <c r="M17" s="113">
        <f t="shared" si="4"/>
        <v>0.91677295918367352</v>
      </c>
      <c r="N17" s="112">
        <v>0.2</v>
      </c>
      <c r="O17" s="112">
        <f t="shared" si="5"/>
        <v>0.39859693877551022</v>
      </c>
      <c r="P17" s="112">
        <v>0.2</v>
      </c>
      <c r="Q17" s="112">
        <f t="shared" si="6"/>
        <v>0.40134047719382743</v>
      </c>
      <c r="R17" s="112">
        <v>0.2</v>
      </c>
      <c r="S17" s="112">
        <f t="shared" si="7"/>
        <v>0.40134047719382743</v>
      </c>
      <c r="T17" s="112">
        <v>0.2</v>
      </c>
      <c r="U17" s="112">
        <f t="shared" si="8"/>
        <v>0.427373713738676</v>
      </c>
      <c r="V17" s="112">
        <v>0.2</v>
      </c>
      <c r="W17" s="112">
        <f t="shared" si="9"/>
        <v>0.427373713738676</v>
      </c>
      <c r="X17" s="111">
        <v>0.2</v>
      </c>
      <c r="Y17" s="111">
        <f t="shared" si="10"/>
        <v>0.35415938057524338</v>
      </c>
      <c r="Z17" s="111">
        <v>0.2</v>
      </c>
      <c r="AA17" s="111">
        <f t="shared" si="11"/>
        <v>0.35415938057524338</v>
      </c>
      <c r="AB17" s="111">
        <v>0.2</v>
      </c>
      <c r="AC17" s="111">
        <f t="shared" si="12"/>
        <v>0.34851098680885917</v>
      </c>
      <c r="AD17" s="111">
        <v>0.2</v>
      </c>
      <c r="AE17" s="111">
        <f t="shared" si="13"/>
        <v>0.34851098680885917</v>
      </c>
      <c r="AF17" s="111">
        <v>0.2</v>
      </c>
      <c r="AG17" s="111">
        <f t="shared" si="14"/>
        <v>0.34135984106285805</v>
      </c>
      <c r="AH17" s="111">
        <v>0.2</v>
      </c>
      <c r="AI17" s="111">
        <f t="shared" si="15"/>
        <v>0.34135984106285805</v>
      </c>
      <c r="AJ17" s="111">
        <v>0.2</v>
      </c>
      <c r="AK17" s="111">
        <f t="shared" si="16"/>
        <v>0.3441961642779453</v>
      </c>
      <c r="AL17" s="111">
        <v>0.2</v>
      </c>
      <c r="AM17" s="111">
        <f t="shared" si="17"/>
        <v>0.3441961642779453</v>
      </c>
      <c r="AN17" s="112">
        <v>0.2</v>
      </c>
      <c r="AO17" s="112">
        <f t="shared" si="18"/>
        <v>0.39589065500108872</v>
      </c>
      <c r="AP17" s="112">
        <v>0.2</v>
      </c>
      <c r="AQ17" s="112">
        <f t="shared" si="19"/>
        <v>0.39589065500108872</v>
      </c>
      <c r="AR17" s="112">
        <v>0.2</v>
      </c>
      <c r="AS17" s="112">
        <f t="shared" si="20"/>
        <v>0.39360006297601013</v>
      </c>
      <c r="AT17" s="112">
        <v>0.2</v>
      </c>
      <c r="AU17" s="112">
        <f t="shared" si="21"/>
        <v>0.39360006297601013</v>
      </c>
      <c r="AV17" s="113" t="s">
        <v>367</v>
      </c>
      <c r="AW17" s="113">
        <f t="shared" si="22"/>
        <v>0.5799357832646147</v>
      </c>
      <c r="AX17" s="112">
        <v>0.2</v>
      </c>
      <c r="AY17" s="112">
        <f t="shared" si="23"/>
        <v>0.44610444866508825</v>
      </c>
      <c r="AZ17" s="111">
        <v>0.2</v>
      </c>
      <c r="BA17" s="111">
        <f t="shared" si="24"/>
        <v>0.40203388944671092</v>
      </c>
      <c r="BB17" s="111">
        <v>0.2</v>
      </c>
      <c r="BC17" s="111">
        <f t="shared" si="25"/>
        <v>0.40203388944671092</v>
      </c>
      <c r="BD17" s="111">
        <v>0.2</v>
      </c>
      <c r="BE17" s="111">
        <f t="shared" si="26"/>
        <v>0.40046574165754772</v>
      </c>
      <c r="BF17" s="111">
        <v>0.2</v>
      </c>
      <c r="BG17" s="111">
        <f t="shared" si="27"/>
        <v>0.40046574165754772</v>
      </c>
      <c r="BH17" s="111">
        <v>0.2</v>
      </c>
      <c r="BI17" s="111">
        <f t="shared" si="28"/>
        <v>0.40444484888929327</v>
      </c>
      <c r="BJ17" s="111">
        <v>0.2</v>
      </c>
      <c r="BK17" s="111">
        <f t="shared" si="29"/>
        <v>0.40444484888929327</v>
      </c>
      <c r="BL17" s="112">
        <v>0.2</v>
      </c>
      <c r="BM17" s="112">
        <f t="shared" si="30"/>
        <v>5.5775870243015477</v>
      </c>
      <c r="BN17" s="112">
        <v>0.2</v>
      </c>
      <c r="BO17" s="112">
        <f t="shared" si="31"/>
        <v>5.5775870243015477</v>
      </c>
      <c r="BP17" s="112">
        <v>0.2</v>
      </c>
      <c r="BQ17" s="112">
        <f t="shared" si="32"/>
        <v>4.6326322616510707</v>
      </c>
      <c r="BR17" s="112">
        <v>0.2</v>
      </c>
      <c r="BS17" s="112">
        <f t="shared" si="33"/>
        <v>4.6326322616510707</v>
      </c>
      <c r="BT17" s="112">
        <v>0.2</v>
      </c>
      <c r="BU17" s="112">
        <f t="shared" si="34"/>
        <v>4.6838407494145207</v>
      </c>
      <c r="BV17" s="112">
        <v>0.2</v>
      </c>
      <c r="BW17" s="112">
        <f t="shared" si="35"/>
        <v>4.6838407494145207</v>
      </c>
      <c r="BX17" s="113" t="s">
        <v>343</v>
      </c>
      <c r="BY17" s="113">
        <f t="shared" si="36"/>
        <v>828.38856946498368</v>
      </c>
      <c r="BZ17" s="112">
        <v>0.2</v>
      </c>
      <c r="CA17" s="112">
        <f t="shared" si="37"/>
        <v>6.1362116256665464</v>
      </c>
      <c r="CB17" s="113" t="s">
        <v>351</v>
      </c>
      <c r="CC17" s="113">
        <f t="shared" si="38"/>
        <v>15.396894226478887</v>
      </c>
      <c r="CD17" s="112">
        <v>0.2</v>
      </c>
      <c r="CE17" s="112">
        <f t="shared" si="39"/>
        <v>6.2844466230526068</v>
      </c>
      <c r="CF17" s="112">
        <v>0.2</v>
      </c>
      <c r="CG17" s="112">
        <f t="shared" si="40"/>
        <v>4.8723445722081467</v>
      </c>
      <c r="CH17" s="112">
        <v>0.2</v>
      </c>
      <c r="CI17" s="112">
        <f t="shared" si="41"/>
        <v>4.8723445722081467</v>
      </c>
      <c r="CJ17" s="112">
        <v>0.2</v>
      </c>
      <c r="CK17" s="112">
        <f t="shared" si="42"/>
        <v>6.0624064116010201</v>
      </c>
      <c r="CL17" s="112">
        <v>0.2</v>
      </c>
      <c r="CM17" s="112">
        <f t="shared" si="43"/>
        <v>6.0624064116010201</v>
      </c>
      <c r="CN17" s="111">
        <v>0.2</v>
      </c>
      <c r="CO17" s="111">
        <f t="shared" si="44"/>
        <v>6.4040986231187969</v>
      </c>
      <c r="CP17" s="111">
        <v>0.2</v>
      </c>
      <c r="CQ17" s="111">
        <f t="shared" si="86"/>
        <v>6.4040986231187969</v>
      </c>
      <c r="CR17" s="112">
        <v>0.2</v>
      </c>
      <c r="CS17" s="112">
        <f t="shared" si="45"/>
        <v>6.2286280201060116</v>
      </c>
      <c r="CT17" s="112">
        <v>0.2</v>
      </c>
      <c r="CU17" s="112">
        <f t="shared" si="46"/>
        <v>6.2286280201060116</v>
      </c>
      <c r="CV17" s="112">
        <v>0.2</v>
      </c>
      <c r="CW17" s="112">
        <f t="shared" si="47"/>
        <v>6.1909729423527553</v>
      </c>
      <c r="CX17" s="112">
        <v>0.2</v>
      </c>
      <c r="CY17" s="112">
        <f t="shared" si="48"/>
        <v>6.1909729423527553</v>
      </c>
      <c r="CZ17" s="112">
        <v>0.2</v>
      </c>
      <c r="DA17" s="112">
        <f t="shared" si="49"/>
        <v>6.0160508235973582</v>
      </c>
      <c r="DB17" s="112">
        <v>0.2</v>
      </c>
      <c r="DC17" s="112">
        <f t="shared" si="50"/>
        <v>6.0160508235973582</v>
      </c>
      <c r="DD17" s="112">
        <v>0.2</v>
      </c>
      <c r="DE17" s="112">
        <f t="shared" si="51"/>
        <v>6.3788935171305186</v>
      </c>
      <c r="DF17" s="112">
        <v>0.2</v>
      </c>
      <c r="DG17" s="112">
        <f t="shared" si="52"/>
        <v>6.3788935171305186</v>
      </c>
      <c r="DH17" s="111">
        <v>0.2</v>
      </c>
      <c r="DI17" s="111">
        <f t="shared" si="53"/>
        <v>6.4288010286081656</v>
      </c>
      <c r="DJ17" s="111">
        <v>0.2</v>
      </c>
      <c r="DK17" s="111">
        <f t="shared" si="54"/>
        <v>6.4288010286081656</v>
      </c>
      <c r="DL17" s="111">
        <v>0.2</v>
      </c>
      <c r="DM17" s="111">
        <f t="shared" si="55"/>
        <v>4.6473260447769871</v>
      </c>
      <c r="DN17" s="111">
        <v>0.2</v>
      </c>
      <c r="DO17" s="111">
        <f t="shared" si="56"/>
        <v>4.6473260447769871</v>
      </c>
      <c r="DP17" s="111">
        <v>0.2</v>
      </c>
      <c r="DQ17" s="111">
        <f t="shared" si="57"/>
        <v>4.9358341559723602</v>
      </c>
      <c r="DR17" s="111">
        <v>0.2</v>
      </c>
      <c r="DS17" s="111">
        <f t="shared" si="58"/>
        <v>4.9358341559723602</v>
      </c>
      <c r="DT17" s="111">
        <v>0.2</v>
      </c>
      <c r="DU17" s="111">
        <f t="shared" si="59"/>
        <v>5.4369987766752752</v>
      </c>
      <c r="DV17" s="111">
        <v>0.2</v>
      </c>
      <c r="DW17" s="111">
        <f t="shared" si="60"/>
        <v>5.4369987766752752</v>
      </c>
      <c r="DX17" s="111">
        <v>0.2</v>
      </c>
      <c r="DY17" s="111">
        <f t="shared" si="61"/>
        <v>5.005005005005005</v>
      </c>
      <c r="DZ17" s="111">
        <v>0.2</v>
      </c>
      <c r="EA17" s="111">
        <f t="shared" si="62"/>
        <v>5.005005005005005</v>
      </c>
      <c r="EB17" s="111">
        <v>0.2</v>
      </c>
      <c r="EC17" s="111">
        <f t="shared" si="62"/>
        <v>6.4599483204134369</v>
      </c>
      <c r="ED17" s="111">
        <v>0.2</v>
      </c>
      <c r="EE17" s="111">
        <f t="shared" si="63"/>
        <v>6.4599483204134369</v>
      </c>
      <c r="EF17" s="112">
        <v>0.2</v>
      </c>
      <c r="EG17" s="112">
        <f t="shared" si="64"/>
        <v>5.5637621046599284</v>
      </c>
      <c r="EH17" s="112">
        <v>0.2</v>
      </c>
      <c r="EI17" s="112">
        <f t="shared" si="65"/>
        <v>5.5637621046599284</v>
      </c>
      <c r="EJ17" s="112">
        <v>0.2</v>
      </c>
      <c r="EK17" s="112">
        <f t="shared" si="66"/>
        <v>6.0014103314278859</v>
      </c>
      <c r="EL17" s="112">
        <v>0.2</v>
      </c>
      <c r="EM17" s="112">
        <f t="shared" si="67"/>
        <v>6.0014103314278859</v>
      </c>
      <c r="EN17" s="112">
        <v>0.2</v>
      </c>
      <c r="EO17" s="112">
        <f t="shared" si="68"/>
        <v>5.780263290992905</v>
      </c>
      <c r="EP17" s="112">
        <v>0.2</v>
      </c>
      <c r="EQ17" s="112">
        <f t="shared" si="69"/>
        <v>5.780263290992905</v>
      </c>
      <c r="ER17" s="112">
        <v>0.2</v>
      </c>
      <c r="ES17" s="112">
        <f t="shared" si="70"/>
        <v>5.8731114276065606</v>
      </c>
      <c r="ET17" s="112">
        <v>0.2</v>
      </c>
      <c r="EU17" s="112">
        <f t="shared" si="71"/>
        <v>5.8731114276065606</v>
      </c>
      <c r="EV17" s="112">
        <v>0.2</v>
      </c>
      <c r="EW17" s="112">
        <f t="shared" si="72"/>
        <v>5.9584102961329926</v>
      </c>
      <c r="EX17" s="112">
        <v>0.2</v>
      </c>
      <c r="EY17" s="112">
        <f t="shared" si="73"/>
        <v>5.9584102961329926</v>
      </c>
      <c r="EZ17" s="112">
        <v>0.2</v>
      </c>
      <c r="FA17" s="112">
        <f t="shared" si="74"/>
        <v>5.8882845219080968</v>
      </c>
      <c r="FB17" s="112">
        <v>0.2</v>
      </c>
      <c r="FC17" s="112">
        <f t="shared" si="75"/>
        <v>5.8882845219080968</v>
      </c>
      <c r="FD17" s="113" t="s">
        <v>305</v>
      </c>
      <c r="FE17" s="113">
        <f t="shared" si="76"/>
        <v>7273.4546181890919</v>
      </c>
      <c r="FF17" s="112">
        <v>0.2</v>
      </c>
      <c r="FG17" s="112">
        <f t="shared" si="77"/>
        <v>6.0612121818242439</v>
      </c>
      <c r="FH17" s="113" t="s">
        <v>306</v>
      </c>
      <c r="FI17" s="113">
        <f t="shared" si="78"/>
        <v>33.757553252540255</v>
      </c>
      <c r="FJ17" s="112">
        <v>0.2</v>
      </c>
      <c r="FK17" s="112">
        <f t="shared" si="79"/>
        <v>5.6262588754233764</v>
      </c>
      <c r="FL17" s="112">
        <v>0.2</v>
      </c>
      <c r="FM17" s="112">
        <f t="shared" si="80"/>
        <v>5.8618880555238038</v>
      </c>
      <c r="FN17" s="112">
        <v>0.2</v>
      </c>
      <c r="FO17" s="112">
        <f t="shared" si="81"/>
        <v>5.8618880555238038</v>
      </c>
      <c r="FP17" s="112">
        <v>0.2</v>
      </c>
      <c r="FQ17" s="112">
        <f t="shared" si="82"/>
        <v>6.0014103314278859</v>
      </c>
      <c r="FR17" s="112">
        <v>0.2</v>
      </c>
      <c r="FS17" s="112">
        <f t="shared" si="83"/>
        <v>6.0014103314278859</v>
      </c>
      <c r="FT17" s="113" t="s">
        <v>307</v>
      </c>
      <c r="FU17" s="113">
        <f t="shared" si="84"/>
        <v>174.22323015774586</v>
      </c>
      <c r="FV17" s="112">
        <v>0.2</v>
      </c>
      <c r="FW17" s="112">
        <f t="shared" si="85"/>
        <v>5.9058722087371471</v>
      </c>
      <c r="FX17" s="91" t="s">
        <v>190</v>
      </c>
      <c r="FY17" s="91" t="s">
        <v>190</v>
      </c>
      <c r="FZ17" s="91" t="s">
        <v>190</v>
      </c>
      <c r="GA17" s="91" t="s">
        <v>190</v>
      </c>
      <c r="GB17" s="91" t="s">
        <v>190</v>
      </c>
      <c r="GC17" s="91" t="s">
        <v>190</v>
      </c>
      <c r="GD17" s="91" t="s">
        <v>190</v>
      </c>
      <c r="GE17" s="91" t="s">
        <v>190</v>
      </c>
      <c r="GF17" s="91" t="s">
        <v>190</v>
      </c>
      <c r="GG17" s="91" t="s">
        <v>190</v>
      </c>
    </row>
    <row r="18" spans="1:189" x14ac:dyDescent="0.25">
      <c r="A18" s="73" t="s">
        <v>6</v>
      </c>
      <c r="B18" s="10" t="s">
        <v>25</v>
      </c>
      <c r="C18" s="10" t="s">
        <v>26</v>
      </c>
      <c r="D18" s="111">
        <v>0.2</v>
      </c>
      <c r="E18" s="111">
        <f t="shared" si="0"/>
        <v>0.33598340241992042</v>
      </c>
      <c r="F18" s="111">
        <v>0.2</v>
      </c>
      <c r="G18" s="111">
        <f t="shared" si="1"/>
        <v>0.33598340241992042</v>
      </c>
      <c r="H18" s="112">
        <v>0.2</v>
      </c>
      <c r="I18" s="112">
        <f t="shared" si="2"/>
        <v>0.39646747479953609</v>
      </c>
      <c r="J18" s="112">
        <v>0.2</v>
      </c>
      <c r="K18" s="112">
        <f t="shared" si="3"/>
        <v>0.39646747479953609</v>
      </c>
      <c r="L18" s="112">
        <v>0.2</v>
      </c>
      <c r="M18" s="112">
        <f t="shared" si="4"/>
        <v>0.39859693877551022</v>
      </c>
      <c r="N18" s="112">
        <v>0.2</v>
      </c>
      <c r="O18" s="112">
        <f t="shared" si="5"/>
        <v>0.39859693877551022</v>
      </c>
      <c r="P18" s="112">
        <v>0.2</v>
      </c>
      <c r="Q18" s="112">
        <f t="shared" si="6"/>
        <v>0.40134047719382743</v>
      </c>
      <c r="R18" s="112">
        <v>0.2</v>
      </c>
      <c r="S18" s="112">
        <f t="shared" si="7"/>
        <v>0.40134047719382743</v>
      </c>
      <c r="T18" s="113" t="s">
        <v>237</v>
      </c>
      <c r="U18" s="113">
        <f t="shared" si="8"/>
        <v>2.7779291393013938</v>
      </c>
      <c r="V18" s="113" t="s">
        <v>222</v>
      </c>
      <c r="W18" s="113">
        <f t="shared" si="9"/>
        <v>0.47011108511254357</v>
      </c>
      <c r="X18" s="111">
        <v>0.47</v>
      </c>
      <c r="Y18" s="111">
        <f t="shared" si="10"/>
        <v>0.83227454435182191</v>
      </c>
      <c r="Z18" s="111">
        <v>0.2</v>
      </c>
      <c r="AA18" s="111">
        <f t="shared" si="11"/>
        <v>0.35415938057524338</v>
      </c>
      <c r="AB18" s="113">
        <v>0.21</v>
      </c>
      <c r="AC18" s="113">
        <f t="shared" si="12"/>
        <v>0.36593653614930211</v>
      </c>
      <c r="AD18" s="111">
        <v>0.2</v>
      </c>
      <c r="AE18" s="111">
        <f t="shared" si="13"/>
        <v>0.34851098680885917</v>
      </c>
      <c r="AF18" s="111">
        <v>0.2</v>
      </c>
      <c r="AG18" s="111">
        <f t="shared" si="14"/>
        <v>0.34135984106285805</v>
      </c>
      <c r="AH18" s="111">
        <v>0.2</v>
      </c>
      <c r="AI18" s="111">
        <f t="shared" si="15"/>
        <v>0.34135984106285805</v>
      </c>
      <c r="AJ18" s="111">
        <v>0.54</v>
      </c>
      <c r="AK18" s="111">
        <f t="shared" si="16"/>
        <v>0.92932964355045233</v>
      </c>
      <c r="AL18" s="111">
        <v>0.2</v>
      </c>
      <c r="AM18" s="111">
        <f t="shared" si="17"/>
        <v>0.3441961642779453</v>
      </c>
      <c r="AN18" s="112">
        <v>0.2</v>
      </c>
      <c r="AO18" s="112">
        <f t="shared" si="18"/>
        <v>0.39589065500108872</v>
      </c>
      <c r="AP18" s="112">
        <v>0.2</v>
      </c>
      <c r="AQ18" s="112">
        <f t="shared" si="19"/>
        <v>0.39589065500108872</v>
      </c>
      <c r="AR18" s="112">
        <v>0.2</v>
      </c>
      <c r="AS18" s="112">
        <f t="shared" si="20"/>
        <v>0.39360006297601013</v>
      </c>
      <c r="AT18" s="112">
        <v>0.2</v>
      </c>
      <c r="AU18" s="112">
        <f t="shared" si="21"/>
        <v>0.39360006297601013</v>
      </c>
      <c r="AV18" s="112">
        <v>0.2</v>
      </c>
      <c r="AW18" s="112">
        <f t="shared" si="22"/>
        <v>0.44610444866508825</v>
      </c>
      <c r="AX18" s="112">
        <v>0.2</v>
      </c>
      <c r="AY18" s="112">
        <f t="shared" si="23"/>
        <v>0.44610444866508825</v>
      </c>
      <c r="AZ18" s="111">
        <v>0.2</v>
      </c>
      <c r="BA18" s="111">
        <f t="shared" si="24"/>
        <v>0.40203388944671092</v>
      </c>
      <c r="BB18" s="111">
        <v>0.2</v>
      </c>
      <c r="BC18" s="111">
        <f t="shared" si="25"/>
        <v>0.40203388944671092</v>
      </c>
      <c r="BD18" s="111">
        <v>0.2</v>
      </c>
      <c r="BE18" s="111">
        <f t="shared" si="26"/>
        <v>0.40046574165754772</v>
      </c>
      <c r="BF18" s="111">
        <v>0.2</v>
      </c>
      <c r="BG18" s="111">
        <f t="shared" si="27"/>
        <v>0.40046574165754772</v>
      </c>
      <c r="BH18" s="111">
        <v>0.2</v>
      </c>
      <c r="BI18" s="111">
        <f t="shared" si="28"/>
        <v>0.40444484888929327</v>
      </c>
      <c r="BJ18" s="111">
        <v>0.2</v>
      </c>
      <c r="BK18" s="111">
        <f t="shared" si="29"/>
        <v>0.40444484888929327</v>
      </c>
      <c r="BL18" s="112">
        <v>0.2</v>
      </c>
      <c r="BM18" s="112">
        <f t="shared" si="30"/>
        <v>5.5775870243015477</v>
      </c>
      <c r="BN18" s="112">
        <v>0.2</v>
      </c>
      <c r="BO18" s="112">
        <f t="shared" si="31"/>
        <v>5.5775870243015477</v>
      </c>
      <c r="BP18" s="112">
        <v>0.2</v>
      </c>
      <c r="BQ18" s="112">
        <f t="shared" si="32"/>
        <v>4.6326322616510707</v>
      </c>
      <c r="BR18" s="112">
        <v>0.2</v>
      </c>
      <c r="BS18" s="112">
        <f t="shared" si="33"/>
        <v>4.6326322616510707</v>
      </c>
      <c r="BT18" s="112">
        <v>0.2</v>
      </c>
      <c r="BU18" s="112">
        <f t="shared" si="34"/>
        <v>4.6838407494145207</v>
      </c>
      <c r="BV18" s="112">
        <v>0.2</v>
      </c>
      <c r="BW18" s="112">
        <f t="shared" si="35"/>
        <v>4.6838407494145207</v>
      </c>
      <c r="BX18" s="113" t="s">
        <v>304</v>
      </c>
      <c r="BY18" s="113">
        <f t="shared" si="36"/>
        <v>134.99665576466401</v>
      </c>
      <c r="BZ18" s="112">
        <v>0.2</v>
      </c>
      <c r="CA18" s="112">
        <f t="shared" si="37"/>
        <v>6.1362116256665464</v>
      </c>
      <c r="CB18" s="112">
        <v>0.2</v>
      </c>
      <c r="CC18" s="112">
        <f t="shared" si="38"/>
        <v>6.2844466230526068</v>
      </c>
      <c r="CD18" s="112">
        <v>0.2</v>
      </c>
      <c r="CE18" s="112">
        <f t="shared" si="39"/>
        <v>6.2844466230526068</v>
      </c>
      <c r="CF18" s="112">
        <v>0.2</v>
      </c>
      <c r="CG18" s="112">
        <f t="shared" si="40"/>
        <v>4.8723445722081467</v>
      </c>
      <c r="CH18" s="112">
        <v>0.2</v>
      </c>
      <c r="CI18" s="112">
        <f t="shared" si="41"/>
        <v>4.8723445722081467</v>
      </c>
      <c r="CJ18" s="112">
        <v>0.2</v>
      </c>
      <c r="CK18" s="112">
        <f t="shared" si="42"/>
        <v>6.0624064116010201</v>
      </c>
      <c r="CL18" s="112">
        <v>0.2</v>
      </c>
      <c r="CM18" s="112">
        <f t="shared" si="43"/>
        <v>6.0624064116010201</v>
      </c>
      <c r="CN18" s="111">
        <v>0.2</v>
      </c>
      <c r="CO18" s="111">
        <f t="shared" si="44"/>
        <v>6.4040986231187969</v>
      </c>
      <c r="CP18" s="111">
        <v>0.2</v>
      </c>
      <c r="CQ18" s="111">
        <f t="shared" si="86"/>
        <v>6.4040986231187969</v>
      </c>
      <c r="CR18" s="112">
        <v>0.2</v>
      </c>
      <c r="CS18" s="112">
        <f t="shared" si="45"/>
        <v>6.2286280201060116</v>
      </c>
      <c r="CT18" s="112">
        <v>0.2</v>
      </c>
      <c r="CU18" s="112">
        <f t="shared" si="46"/>
        <v>6.2286280201060116</v>
      </c>
      <c r="CV18" s="112">
        <v>0.2</v>
      </c>
      <c r="CW18" s="112">
        <f t="shared" si="47"/>
        <v>6.1909729423527553</v>
      </c>
      <c r="CX18" s="112">
        <v>0.2</v>
      </c>
      <c r="CY18" s="112">
        <f t="shared" si="48"/>
        <v>6.1909729423527553</v>
      </c>
      <c r="CZ18" s="112">
        <v>0.2</v>
      </c>
      <c r="DA18" s="112">
        <f t="shared" si="49"/>
        <v>6.0160508235973582</v>
      </c>
      <c r="DB18" s="112">
        <v>0.2</v>
      </c>
      <c r="DC18" s="112">
        <f t="shared" si="50"/>
        <v>6.0160508235973582</v>
      </c>
      <c r="DD18" s="112">
        <v>0.2</v>
      </c>
      <c r="DE18" s="112">
        <f t="shared" si="51"/>
        <v>6.3788935171305186</v>
      </c>
      <c r="DF18" s="112">
        <v>0.2</v>
      </c>
      <c r="DG18" s="112">
        <f t="shared" si="52"/>
        <v>6.3788935171305186</v>
      </c>
      <c r="DH18" s="111">
        <v>0.2</v>
      </c>
      <c r="DI18" s="111">
        <f t="shared" si="53"/>
        <v>6.4288010286081656</v>
      </c>
      <c r="DJ18" s="111">
        <v>0.2</v>
      </c>
      <c r="DK18" s="111">
        <f t="shared" si="54"/>
        <v>6.4288010286081656</v>
      </c>
      <c r="DL18" s="111">
        <v>0.2</v>
      </c>
      <c r="DM18" s="111">
        <f t="shared" si="55"/>
        <v>4.6473260447769871</v>
      </c>
      <c r="DN18" s="111">
        <v>0.2</v>
      </c>
      <c r="DO18" s="111">
        <f t="shared" si="56"/>
        <v>4.6473260447769871</v>
      </c>
      <c r="DP18" s="111">
        <v>0.2</v>
      </c>
      <c r="DQ18" s="111">
        <f t="shared" si="57"/>
        <v>4.9358341559723602</v>
      </c>
      <c r="DR18" s="111">
        <v>0.2</v>
      </c>
      <c r="DS18" s="111">
        <f t="shared" si="58"/>
        <v>4.9358341559723602</v>
      </c>
      <c r="DT18" s="111">
        <v>0.2</v>
      </c>
      <c r="DU18" s="111">
        <f t="shared" si="59"/>
        <v>5.4369987766752752</v>
      </c>
      <c r="DV18" s="111">
        <v>0.2</v>
      </c>
      <c r="DW18" s="111">
        <f t="shared" si="60"/>
        <v>5.4369987766752752</v>
      </c>
      <c r="DX18" s="111">
        <v>0.2</v>
      </c>
      <c r="DY18" s="111">
        <f t="shared" si="61"/>
        <v>5.005005005005005</v>
      </c>
      <c r="DZ18" s="111">
        <v>0.2</v>
      </c>
      <c r="EA18" s="111">
        <f t="shared" si="62"/>
        <v>5.005005005005005</v>
      </c>
      <c r="EB18" s="111">
        <v>0.2</v>
      </c>
      <c r="EC18" s="111">
        <f t="shared" si="62"/>
        <v>6.4599483204134369</v>
      </c>
      <c r="ED18" s="111">
        <v>0.2</v>
      </c>
      <c r="EE18" s="111">
        <f t="shared" si="63"/>
        <v>6.4599483204134369</v>
      </c>
      <c r="EF18" s="112">
        <v>0.2</v>
      </c>
      <c r="EG18" s="112">
        <f t="shared" si="64"/>
        <v>5.5637621046599284</v>
      </c>
      <c r="EH18" s="112">
        <v>0.2</v>
      </c>
      <c r="EI18" s="112">
        <f t="shared" si="65"/>
        <v>5.5637621046599284</v>
      </c>
      <c r="EJ18" s="112">
        <v>0.2</v>
      </c>
      <c r="EK18" s="112">
        <f t="shared" si="66"/>
        <v>6.0014103314278859</v>
      </c>
      <c r="EL18" s="112">
        <v>0.2</v>
      </c>
      <c r="EM18" s="112">
        <f t="shared" si="67"/>
        <v>6.0014103314278859</v>
      </c>
      <c r="EN18" s="112">
        <v>0.2</v>
      </c>
      <c r="EO18" s="112">
        <f t="shared" si="68"/>
        <v>5.780263290992905</v>
      </c>
      <c r="EP18" s="112">
        <v>0.2</v>
      </c>
      <c r="EQ18" s="112">
        <f t="shared" si="69"/>
        <v>5.780263290992905</v>
      </c>
      <c r="ER18" s="112">
        <v>0.2</v>
      </c>
      <c r="ES18" s="112">
        <f t="shared" si="70"/>
        <v>5.8731114276065606</v>
      </c>
      <c r="ET18" s="112">
        <v>0.2</v>
      </c>
      <c r="EU18" s="112">
        <f t="shared" si="71"/>
        <v>5.8731114276065606</v>
      </c>
      <c r="EV18" s="112">
        <v>0.2</v>
      </c>
      <c r="EW18" s="112">
        <f t="shared" si="72"/>
        <v>5.9584102961329926</v>
      </c>
      <c r="EX18" s="112">
        <v>0.2</v>
      </c>
      <c r="EY18" s="112">
        <f t="shared" si="73"/>
        <v>5.9584102961329926</v>
      </c>
      <c r="EZ18" s="112">
        <v>0.2</v>
      </c>
      <c r="FA18" s="112">
        <f t="shared" si="74"/>
        <v>5.8882845219080968</v>
      </c>
      <c r="FB18" s="112">
        <v>0.2</v>
      </c>
      <c r="FC18" s="112">
        <f t="shared" si="75"/>
        <v>5.8882845219080968</v>
      </c>
      <c r="FD18" s="113" t="s">
        <v>308</v>
      </c>
      <c r="FE18" s="113">
        <f t="shared" si="76"/>
        <v>100.01000100010002</v>
      </c>
      <c r="FF18" s="112">
        <v>0.2</v>
      </c>
      <c r="FG18" s="112">
        <f t="shared" si="77"/>
        <v>6.0612121818242439</v>
      </c>
      <c r="FH18" s="113" t="s">
        <v>238</v>
      </c>
      <c r="FI18" s="113">
        <f t="shared" si="78"/>
        <v>6.470197706736883</v>
      </c>
      <c r="FJ18" s="112">
        <v>0.2</v>
      </c>
      <c r="FK18" s="112">
        <f t="shared" si="79"/>
        <v>5.6262588754233764</v>
      </c>
      <c r="FL18" s="112">
        <v>0.2</v>
      </c>
      <c r="FM18" s="112">
        <f t="shared" si="80"/>
        <v>5.8618880555238038</v>
      </c>
      <c r="FN18" s="112">
        <v>0.2</v>
      </c>
      <c r="FO18" s="112">
        <f t="shared" si="81"/>
        <v>5.8618880555238038</v>
      </c>
      <c r="FP18" s="113" t="s">
        <v>309</v>
      </c>
      <c r="FQ18" s="113">
        <f t="shared" si="82"/>
        <v>9.002115497141828</v>
      </c>
      <c r="FR18" s="112">
        <v>0.2</v>
      </c>
      <c r="FS18" s="112">
        <f t="shared" si="83"/>
        <v>6.0014103314278859</v>
      </c>
      <c r="FT18" s="113" t="s">
        <v>227</v>
      </c>
      <c r="FU18" s="113">
        <f t="shared" si="84"/>
        <v>70.870466504845766</v>
      </c>
      <c r="FV18" s="112">
        <v>0.2</v>
      </c>
      <c r="FW18" s="112">
        <f t="shared" si="85"/>
        <v>5.9058722087371471</v>
      </c>
      <c r="FX18" s="91" t="s">
        <v>190</v>
      </c>
      <c r="FY18" s="91" t="s">
        <v>190</v>
      </c>
      <c r="FZ18" s="91" t="s">
        <v>190</v>
      </c>
      <c r="GA18" s="91" t="s">
        <v>190</v>
      </c>
      <c r="GB18" s="91" t="s">
        <v>190</v>
      </c>
      <c r="GC18" s="91" t="s">
        <v>190</v>
      </c>
      <c r="GD18" s="91" t="s">
        <v>190</v>
      </c>
      <c r="GE18" s="91" t="s">
        <v>190</v>
      </c>
      <c r="GF18" s="91" t="s">
        <v>190</v>
      </c>
      <c r="GG18" s="91" t="s">
        <v>190</v>
      </c>
    </row>
    <row r="19" spans="1:189" x14ac:dyDescent="0.25">
      <c r="A19" s="73" t="s">
        <v>5</v>
      </c>
      <c r="B19" s="10" t="s">
        <v>25</v>
      </c>
      <c r="C19" s="10" t="s">
        <v>26</v>
      </c>
      <c r="D19" s="111">
        <v>0.2</v>
      </c>
      <c r="E19" s="111">
        <f t="shared" si="0"/>
        <v>0.33598340241992042</v>
      </c>
      <c r="F19" s="111">
        <v>0.2</v>
      </c>
      <c r="G19" s="111">
        <f t="shared" si="1"/>
        <v>0.33598340241992042</v>
      </c>
      <c r="H19" s="113" t="s">
        <v>362</v>
      </c>
      <c r="I19" s="113">
        <f t="shared" si="2"/>
        <v>0.57487783845932727</v>
      </c>
      <c r="J19" s="112">
        <v>0.2</v>
      </c>
      <c r="K19" s="112">
        <f t="shared" si="3"/>
        <v>0.39646747479953609</v>
      </c>
      <c r="L19" s="113" t="s">
        <v>309</v>
      </c>
      <c r="M19" s="113">
        <f t="shared" si="4"/>
        <v>0.59789540816326525</v>
      </c>
      <c r="N19" s="112">
        <v>0.2</v>
      </c>
      <c r="O19" s="112">
        <f t="shared" si="5"/>
        <v>0.39859693877551022</v>
      </c>
      <c r="P19" s="113" t="s">
        <v>367</v>
      </c>
      <c r="Q19" s="113">
        <f t="shared" si="6"/>
        <v>0.52174262035197572</v>
      </c>
      <c r="R19" s="112">
        <v>0.2</v>
      </c>
      <c r="S19" s="112">
        <f t="shared" si="7"/>
        <v>0.40134047719382743</v>
      </c>
      <c r="T19" s="113" t="s">
        <v>279</v>
      </c>
      <c r="U19" s="113">
        <f t="shared" si="8"/>
        <v>0.72653531335574917</v>
      </c>
      <c r="V19" s="112">
        <v>0.2</v>
      </c>
      <c r="W19" s="112">
        <f t="shared" si="9"/>
        <v>0.427373713738676</v>
      </c>
      <c r="X19" s="111">
        <v>0.28999999999999998</v>
      </c>
      <c r="Y19" s="111">
        <f t="shared" si="10"/>
        <v>0.51353110183410289</v>
      </c>
      <c r="Z19" s="111">
        <v>0.2</v>
      </c>
      <c r="AA19" s="111">
        <f t="shared" si="11"/>
        <v>0.35415938057524338</v>
      </c>
      <c r="AB19" s="113">
        <v>0.3</v>
      </c>
      <c r="AC19" s="113">
        <f t="shared" si="12"/>
        <v>0.52276648021328875</v>
      </c>
      <c r="AD19" s="111">
        <v>0.2</v>
      </c>
      <c r="AE19" s="111">
        <f t="shared" si="13"/>
        <v>0.34851098680885917</v>
      </c>
      <c r="AF19" s="111">
        <v>0.24</v>
      </c>
      <c r="AG19" s="111">
        <f t="shared" si="14"/>
        <v>0.40963180927542958</v>
      </c>
      <c r="AH19" s="111">
        <v>0.2</v>
      </c>
      <c r="AI19" s="111">
        <f t="shared" si="15"/>
        <v>0.34135984106285805</v>
      </c>
      <c r="AJ19" s="111">
        <v>0.28000000000000003</v>
      </c>
      <c r="AK19" s="111">
        <f t="shared" si="16"/>
        <v>0.48187462998912345</v>
      </c>
      <c r="AL19" s="111">
        <v>0.2</v>
      </c>
      <c r="AM19" s="111">
        <f t="shared" si="17"/>
        <v>0.3441961642779453</v>
      </c>
      <c r="AN19" s="113" t="s">
        <v>272</v>
      </c>
      <c r="AO19" s="113">
        <f t="shared" si="18"/>
        <v>0.53445238425146979</v>
      </c>
      <c r="AP19" s="112">
        <v>0.2</v>
      </c>
      <c r="AQ19" s="112">
        <f t="shared" si="19"/>
        <v>0.39589065500108872</v>
      </c>
      <c r="AR19" s="113" t="s">
        <v>272</v>
      </c>
      <c r="AS19" s="113">
        <f t="shared" si="20"/>
        <v>0.53136008501761367</v>
      </c>
      <c r="AT19" s="112">
        <v>0.2</v>
      </c>
      <c r="AU19" s="112">
        <f t="shared" si="21"/>
        <v>0.39360006297601013</v>
      </c>
      <c r="AV19" s="113" t="s">
        <v>367</v>
      </c>
      <c r="AW19" s="113">
        <f t="shared" si="22"/>
        <v>0.5799357832646147</v>
      </c>
      <c r="AX19" s="112">
        <v>0.2</v>
      </c>
      <c r="AY19" s="112">
        <f t="shared" si="23"/>
        <v>0.44610444866508825</v>
      </c>
      <c r="AZ19" s="113">
        <v>0.24</v>
      </c>
      <c r="BA19" s="113">
        <f t="shared" si="24"/>
        <v>0.48244066733605306</v>
      </c>
      <c r="BB19" s="111">
        <v>0.2</v>
      </c>
      <c r="BC19" s="111">
        <f t="shared" si="25"/>
        <v>0.40203388944671092</v>
      </c>
      <c r="BD19" s="114">
        <v>0.2</v>
      </c>
      <c r="BE19" s="113">
        <f t="shared" si="26"/>
        <v>0.40046574165754772</v>
      </c>
      <c r="BF19" s="111">
        <v>0.2</v>
      </c>
      <c r="BG19" s="111">
        <f t="shared" si="27"/>
        <v>0.40046574165754772</v>
      </c>
      <c r="BH19" s="113">
        <v>0.24</v>
      </c>
      <c r="BI19" s="113">
        <f t="shared" si="28"/>
        <v>0.48533381866715192</v>
      </c>
      <c r="BJ19" s="111">
        <v>0.2</v>
      </c>
      <c r="BK19" s="111">
        <f t="shared" si="29"/>
        <v>0.40444484888929327</v>
      </c>
      <c r="BL19" s="112">
        <v>0.2</v>
      </c>
      <c r="BM19" s="112">
        <f t="shared" si="30"/>
        <v>5.5775870243015477</v>
      </c>
      <c r="BN19" s="112">
        <v>0.2</v>
      </c>
      <c r="BO19" s="112">
        <f t="shared" si="31"/>
        <v>5.5775870243015477</v>
      </c>
      <c r="BP19" s="112">
        <v>0.2</v>
      </c>
      <c r="BQ19" s="112">
        <f t="shared" si="32"/>
        <v>4.6326322616510707</v>
      </c>
      <c r="BR19" s="112">
        <v>0.2</v>
      </c>
      <c r="BS19" s="112">
        <f t="shared" si="33"/>
        <v>4.6326322616510707</v>
      </c>
      <c r="BT19" s="112">
        <v>0.2</v>
      </c>
      <c r="BU19" s="112">
        <f t="shared" si="34"/>
        <v>4.6838407494145207</v>
      </c>
      <c r="BV19" s="112">
        <v>0.2</v>
      </c>
      <c r="BW19" s="112">
        <f t="shared" si="35"/>
        <v>4.6838407494145207</v>
      </c>
      <c r="BX19" s="113" t="s">
        <v>344</v>
      </c>
      <c r="BY19" s="113">
        <f t="shared" si="36"/>
        <v>490.89693005332367</v>
      </c>
      <c r="BZ19" s="112">
        <v>0.2</v>
      </c>
      <c r="CA19" s="112">
        <f t="shared" si="37"/>
        <v>6.1362116256665464</v>
      </c>
      <c r="CB19" s="112">
        <v>0.2</v>
      </c>
      <c r="CC19" s="112">
        <f t="shared" si="38"/>
        <v>6.2844466230526068</v>
      </c>
      <c r="CD19" s="112">
        <v>0.2</v>
      </c>
      <c r="CE19" s="112">
        <f t="shared" si="39"/>
        <v>6.2844466230526068</v>
      </c>
      <c r="CF19" s="112">
        <v>0.2</v>
      </c>
      <c r="CG19" s="112">
        <f t="shared" si="40"/>
        <v>4.8723445722081467</v>
      </c>
      <c r="CH19" s="112">
        <v>0.2</v>
      </c>
      <c r="CI19" s="112">
        <f t="shared" si="41"/>
        <v>4.8723445722081467</v>
      </c>
      <c r="CJ19" s="112">
        <v>0.2</v>
      </c>
      <c r="CK19" s="112">
        <f t="shared" si="42"/>
        <v>6.0624064116010201</v>
      </c>
      <c r="CL19" s="112">
        <v>0.2</v>
      </c>
      <c r="CM19" s="112">
        <f t="shared" si="43"/>
        <v>6.0624064116010201</v>
      </c>
      <c r="CN19" s="113">
        <v>0.2</v>
      </c>
      <c r="CO19" s="113">
        <f t="shared" si="44"/>
        <v>6.4040986231187969</v>
      </c>
      <c r="CP19" s="111">
        <v>0.2</v>
      </c>
      <c r="CQ19" s="111">
        <f t="shared" si="86"/>
        <v>6.4040986231187969</v>
      </c>
      <c r="CR19" s="112">
        <v>0.2</v>
      </c>
      <c r="CS19" s="112">
        <f t="shared" si="45"/>
        <v>6.2286280201060116</v>
      </c>
      <c r="CT19" s="112">
        <v>0.2</v>
      </c>
      <c r="CU19" s="112">
        <f t="shared" si="46"/>
        <v>6.2286280201060116</v>
      </c>
      <c r="CV19" s="112">
        <v>0.2</v>
      </c>
      <c r="CW19" s="112">
        <f t="shared" si="47"/>
        <v>6.1909729423527553</v>
      </c>
      <c r="CX19" s="112">
        <v>0.2</v>
      </c>
      <c r="CY19" s="112">
        <f t="shared" si="48"/>
        <v>6.1909729423527553</v>
      </c>
      <c r="CZ19" s="112">
        <v>0.2</v>
      </c>
      <c r="DA19" s="112">
        <f t="shared" si="49"/>
        <v>6.0160508235973582</v>
      </c>
      <c r="DB19" s="112">
        <v>0.2</v>
      </c>
      <c r="DC19" s="112">
        <f t="shared" si="50"/>
        <v>6.0160508235973582</v>
      </c>
      <c r="DD19" s="112">
        <v>0.2</v>
      </c>
      <c r="DE19" s="112">
        <f t="shared" si="51"/>
        <v>6.3788935171305186</v>
      </c>
      <c r="DF19" s="112">
        <v>0.2</v>
      </c>
      <c r="DG19" s="112">
        <f t="shared" si="52"/>
        <v>6.3788935171305186</v>
      </c>
      <c r="DH19" s="114">
        <v>0.2</v>
      </c>
      <c r="DI19" s="113">
        <f t="shared" si="53"/>
        <v>6.4288010286081656</v>
      </c>
      <c r="DJ19" s="111">
        <v>0.2</v>
      </c>
      <c r="DK19" s="111">
        <f t="shared" si="54"/>
        <v>6.4288010286081656</v>
      </c>
      <c r="DL19" s="113">
        <v>0.2</v>
      </c>
      <c r="DM19" s="113">
        <f t="shared" si="55"/>
        <v>4.6473260447769871</v>
      </c>
      <c r="DN19" s="111">
        <v>0.2</v>
      </c>
      <c r="DO19" s="111">
        <f t="shared" si="56"/>
        <v>4.6473260447769871</v>
      </c>
      <c r="DP19" s="111">
        <v>0.2</v>
      </c>
      <c r="DQ19" s="111">
        <f t="shared" si="57"/>
        <v>4.9358341559723602</v>
      </c>
      <c r="DR19" s="111">
        <v>0.2</v>
      </c>
      <c r="DS19" s="111">
        <f t="shared" si="58"/>
        <v>4.9358341559723602</v>
      </c>
      <c r="DT19" s="111">
        <v>0.2</v>
      </c>
      <c r="DU19" s="111">
        <f t="shared" si="59"/>
        <v>5.4369987766752752</v>
      </c>
      <c r="DV19" s="111">
        <v>0.2</v>
      </c>
      <c r="DW19" s="111">
        <f t="shared" si="60"/>
        <v>5.4369987766752752</v>
      </c>
      <c r="DX19" s="111">
        <v>0.2</v>
      </c>
      <c r="DY19" s="111">
        <f t="shared" si="61"/>
        <v>5.005005005005005</v>
      </c>
      <c r="DZ19" s="111">
        <v>0.2</v>
      </c>
      <c r="EA19" s="111">
        <f t="shared" si="62"/>
        <v>5.005005005005005</v>
      </c>
      <c r="EB19" s="111">
        <v>0.2</v>
      </c>
      <c r="EC19" s="111">
        <f t="shared" si="62"/>
        <v>6.4599483204134369</v>
      </c>
      <c r="ED19" s="111">
        <v>0.2</v>
      </c>
      <c r="EE19" s="111">
        <f t="shared" si="63"/>
        <v>6.4599483204134369</v>
      </c>
      <c r="EF19" s="112">
        <v>0.2</v>
      </c>
      <c r="EG19" s="112">
        <f t="shared" si="64"/>
        <v>5.5637621046599284</v>
      </c>
      <c r="EH19" s="112">
        <v>0.2</v>
      </c>
      <c r="EI19" s="112">
        <f t="shared" si="65"/>
        <v>5.5637621046599284</v>
      </c>
      <c r="EJ19" s="112">
        <v>0.2</v>
      </c>
      <c r="EK19" s="112">
        <f t="shared" si="66"/>
        <v>6.0014103314278859</v>
      </c>
      <c r="EL19" s="112">
        <v>0.2</v>
      </c>
      <c r="EM19" s="112">
        <f t="shared" si="67"/>
        <v>6.0014103314278859</v>
      </c>
      <c r="EN19" s="112">
        <v>0.2</v>
      </c>
      <c r="EO19" s="112">
        <f t="shared" si="68"/>
        <v>5.780263290992905</v>
      </c>
      <c r="EP19" s="112">
        <v>0.2</v>
      </c>
      <c r="EQ19" s="112">
        <f t="shared" si="69"/>
        <v>5.780263290992905</v>
      </c>
      <c r="ER19" s="112">
        <v>0.2</v>
      </c>
      <c r="ES19" s="112">
        <f t="shared" si="70"/>
        <v>5.8731114276065606</v>
      </c>
      <c r="ET19" s="112">
        <v>0.2</v>
      </c>
      <c r="EU19" s="112">
        <f t="shared" si="71"/>
        <v>5.8731114276065606</v>
      </c>
      <c r="EV19" s="112">
        <v>0.2</v>
      </c>
      <c r="EW19" s="112">
        <f t="shared" si="72"/>
        <v>5.9584102961329926</v>
      </c>
      <c r="EX19" s="112">
        <v>0.2</v>
      </c>
      <c r="EY19" s="112">
        <f t="shared" si="73"/>
        <v>5.9584102961329926</v>
      </c>
      <c r="EZ19" s="112">
        <v>0.2</v>
      </c>
      <c r="FA19" s="112">
        <f t="shared" si="74"/>
        <v>5.8882845219080968</v>
      </c>
      <c r="FB19" s="112">
        <v>0.2</v>
      </c>
      <c r="FC19" s="112">
        <f t="shared" si="75"/>
        <v>5.8882845219080968</v>
      </c>
      <c r="FD19" s="113" t="s">
        <v>310</v>
      </c>
      <c r="FE19" s="113">
        <f t="shared" si="76"/>
        <v>10.910181927283638</v>
      </c>
      <c r="FF19" s="112">
        <v>0.2</v>
      </c>
      <c r="FG19" s="112">
        <f t="shared" si="77"/>
        <v>6.0612121818242439</v>
      </c>
      <c r="FH19" s="113" t="s">
        <v>311</v>
      </c>
      <c r="FI19" s="113">
        <f t="shared" si="78"/>
        <v>47.823200441098699</v>
      </c>
      <c r="FJ19" s="112">
        <v>0.2</v>
      </c>
      <c r="FK19" s="112">
        <f t="shared" si="79"/>
        <v>5.6262588754233764</v>
      </c>
      <c r="FL19" s="112">
        <v>0.2</v>
      </c>
      <c r="FM19" s="112">
        <f t="shared" si="80"/>
        <v>5.8618880555238038</v>
      </c>
      <c r="FN19" s="112">
        <v>0.2</v>
      </c>
      <c r="FO19" s="112">
        <f t="shared" si="81"/>
        <v>5.8618880555238038</v>
      </c>
      <c r="FP19" s="112">
        <v>0.2</v>
      </c>
      <c r="FQ19" s="112">
        <f t="shared" si="82"/>
        <v>6.0014103314278859</v>
      </c>
      <c r="FR19" s="112">
        <v>0.2</v>
      </c>
      <c r="FS19" s="112">
        <f t="shared" si="83"/>
        <v>6.0014103314278859</v>
      </c>
      <c r="FT19" s="113" t="s">
        <v>312</v>
      </c>
      <c r="FU19" s="113">
        <f t="shared" si="84"/>
        <v>126.97625248784865</v>
      </c>
      <c r="FV19" s="112">
        <v>0.2</v>
      </c>
      <c r="FW19" s="112">
        <f t="shared" si="85"/>
        <v>5.9058722087371471</v>
      </c>
      <c r="FX19" s="91" t="s">
        <v>190</v>
      </c>
      <c r="FY19" s="91" t="s">
        <v>190</v>
      </c>
      <c r="FZ19" s="91" t="s">
        <v>190</v>
      </c>
      <c r="GA19" s="91" t="s">
        <v>190</v>
      </c>
      <c r="GB19" s="91" t="s">
        <v>190</v>
      </c>
      <c r="GC19" s="91" t="s">
        <v>190</v>
      </c>
      <c r="GD19" s="91" t="s">
        <v>190</v>
      </c>
      <c r="GE19" s="91" t="s">
        <v>190</v>
      </c>
      <c r="GF19" s="91" t="s">
        <v>190</v>
      </c>
      <c r="GG19" s="91" t="s">
        <v>190</v>
      </c>
    </row>
    <row r="20" spans="1:189" x14ac:dyDescent="0.25">
      <c r="A20" s="73" t="s">
        <v>4</v>
      </c>
      <c r="B20" s="10" t="s">
        <v>25</v>
      </c>
      <c r="C20" s="10" t="s">
        <v>26</v>
      </c>
      <c r="D20" s="111">
        <v>0.2</v>
      </c>
      <c r="E20" s="111">
        <f t="shared" si="0"/>
        <v>0.33598340241992042</v>
      </c>
      <c r="F20" s="111">
        <v>0.2</v>
      </c>
      <c r="G20" s="111">
        <f t="shared" si="1"/>
        <v>0.33598340241992042</v>
      </c>
      <c r="H20" s="112">
        <v>0.2</v>
      </c>
      <c r="I20" s="112">
        <f t="shared" si="2"/>
        <v>0.39646747479953609</v>
      </c>
      <c r="J20" s="112">
        <v>0.2</v>
      </c>
      <c r="K20" s="112">
        <f t="shared" si="3"/>
        <v>0.39646747479953609</v>
      </c>
      <c r="L20" s="112">
        <v>0.2</v>
      </c>
      <c r="M20" s="112">
        <f t="shared" si="4"/>
        <v>0.39859693877551022</v>
      </c>
      <c r="N20" s="112">
        <v>0.2</v>
      </c>
      <c r="O20" s="112">
        <f t="shared" si="5"/>
        <v>0.39859693877551022</v>
      </c>
      <c r="P20" s="112">
        <v>0.2</v>
      </c>
      <c r="Q20" s="112">
        <f t="shared" si="6"/>
        <v>0.40134047719382743</v>
      </c>
      <c r="R20" s="112">
        <v>0.2</v>
      </c>
      <c r="S20" s="112">
        <f t="shared" si="7"/>
        <v>0.40134047719382743</v>
      </c>
      <c r="T20" s="112">
        <v>0.2</v>
      </c>
      <c r="U20" s="112">
        <f t="shared" si="8"/>
        <v>0.427373713738676</v>
      </c>
      <c r="V20" s="112">
        <v>0.2</v>
      </c>
      <c r="W20" s="112">
        <f t="shared" si="9"/>
        <v>0.427373713738676</v>
      </c>
      <c r="X20" s="111">
        <v>0.2</v>
      </c>
      <c r="Y20" s="111">
        <f t="shared" si="10"/>
        <v>0.35415938057524338</v>
      </c>
      <c r="Z20" s="111">
        <v>0.2</v>
      </c>
      <c r="AA20" s="111">
        <f t="shared" si="11"/>
        <v>0.35415938057524338</v>
      </c>
      <c r="AB20" s="111">
        <v>0.2</v>
      </c>
      <c r="AC20" s="111">
        <f t="shared" si="12"/>
        <v>0.34851098680885917</v>
      </c>
      <c r="AD20" s="111">
        <v>0.2</v>
      </c>
      <c r="AE20" s="111">
        <f t="shared" si="13"/>
        <v>0.34851098680885917</v>
      </c>
      <c r="AF20" s="111">
        <v>0.2</v>
      </c>
      <c r="AG20" s="111">
        <f t="shared" si="14"/>
        <v>0.34135984106285805</v>
      </c>
      <c r="AH20" s="111">
        <v>0.2</v>
      </c>
      <c r="AI20" s="111">
        <f t="shared" si="15"/>
        <v>0.34135984106285805</v>
      </c>
      <c r="AJ20" s="111">
        <v>0.2</v>
      </c>
      <c r="AK20" s="111">
        <f t="shared" si="16"/>
        <v>0.3441961642779453</v>
      </c>
      <c r="AL20" s="111">
        <v>0.2</v>
      </c>
      <c r="AM20" s="111">
        <f t="shared" si="17"/>
        <v>0.3441961642779453</v>
      </c>
      <c r="AN20" s="112">
        <v>0.2</v>
      </c>
      <c r="AO20" s="112">
        <f t="shared" si="18"/>
        <v>0.39589065500108872</v>
      </c>
      <c r="AP20" s="112">
        <v>0.2</v>
      </c>
      <c r="AQ20" s="112">
        <f t="shared" si="19"/>
        <v>0.39589065500108872</v>
      </c>
      <c r="AR20" s="112">
        <v>0.2</v>
      </c>
      <c r="AS20" s="112">
        <f t="shared" si="20"/>
        <v>0.39360006297601013</v>
      </c>
      <c r="AT20" s="112">
        <v>0.2</v>
      </c>
      <c r="AU20" s="112">
        <f t="shared" si="21"/>
        <v>0.39360006297601013</v>
      </c>
      <c r="AV20" s="112">
        <v>0.2</v>
      </c>
      <c r="AW20" s="112">
        <f t="shared" si="22"/>
        <v>0.44610444866508825</v>
      </c>
      <c r="AX20" s="112">
        <v>0.2</v>
      </c>
      <c r="AY20" s="112">
        <f t="shared" si="23"/>
        <v>0.44610444866508825</v>
      </c>
      <c r="AZ20" s="111">
        <v>0.2</v>
      </c>
      <c r="BA20" s="111">
        <f t="shared" si="24"/>
        <v>0.40203388944671092</v>
      </c>
      <c r="BB20" s="111">
        <v>0.2</v>
      </c>
      <c r="BC20" s="111">
        <f t="shared" si="25"/>
        <v>0.40203388944671092</v>
      </c>
      <c r="BD20" s="111">
        <v>0.2</v>
      </c>
      <c r="BE20" s="111">
        <f t="shared" si="26"/>
        <v>0.40046574165754772</v>
      </c>
      <c r="BF20" s="111">
        <v>0.2</v>
      </c>
      <c r="BG20" s="111">
        <f t="shared" si="27"/>
        <v>0.40046574165754772</v>
      </c>
      <c r="BH20" s="111">
        <v>0.2</v>
      </c>
      <c r="BI20" s="111">
        <f t="shared" si="28"/>
        <v>0.40444484888929327</v>
      </c>
      <c r="BJ20" s="111">
        <v>0.2</v>
      </c>
      <c r="BK20" s="111">
        <f t="shared" si="29"/>
        <v>0.40444484888929327</v>
      </c>
      <c r="BL20" s="112">
        <v>0.2</v>
      </c>
      <c r="BM20" s="112">
        <f t="shared" si="30"/>
        <v>5.5775870243015477</v>
      </c>
      <c r="BN20" s="112">
        <v>0.2</v>
      </c>
      <c r="BO20" s="112">
        <f t="shared" si="31"/>
        <v>5.5775870243015477</v>
      </c>
      <c r="BP20" s="112">
        <v>0.2</v>
      </c>
      <c r="BQ20" s="112">
        <f t="shared" si="32"/>
        <v>4.6326322616510707</v>
      </c>
      <c r="BR20" s="112">
        <v>0.2</v>
      </c>
      <c r="BS20" s="112">
        <f t="shared" si="33"/>
        <v>4.6326322616510707</v>
      </c>
      <c r="BT20" s="112">
        <v>0.2</v>
      </c>
      <c r="BU20" s="112">
        <f t="shared" si="34"/>
        <v>4.6838407494145207</v>
      </c>
      <c r="BV20" s="112">
        <v>0.2</v>
      </c>
      <c r="BW20" s="112">
        <f t="shared" si="35"/>
        <v>4.6838407494145207</v>
      </c>
      <c r="BX20" s="112">
        <v>0.2</v>
      </c>
      <c r="BY20" s="112">
        <f t="shared" si="36"/>
        <v>6.1362116256665464</v>
      </c>
      <c r="BZ20" s="112">
        <v>0.2</v>
      </c>
      <c r="CA20" s="112">
        <f t="shared" si="37"/>
        <v>6.1362116256665464</v>
      </c>
      <c r="CB20" s="112">
        <v>0.2</v>
      </c>
      <c r="CC20" s="112">
        <f t="shared" si="38"/>
        <v>6.2844466230526068</v>
      </c>
      <c r="CD20" s="112">
        <v>0.2</v>
      </c>
      <c r="CE20" s="112">
        <f t="shared" si="39"/>
        <v>6.2844466230526068</v>
      </c>
      <c r="CF20" s="112">
        <v>0.2</v>
      </c>
      <c r="CG20" s="112">
        <f t="shared" si="40"/>
        <v>4.8723445722081467</v>
      </c>
      <c r="CH20" s="112">
        <v>0.2</v>
      </c>
      <c r="CI20" s="112">
        <f t="shared" si="41"/>
        <v>4.8723445722081467</v>
      </c>
      <c r="CJ20" s="112">
        <v>0.2</v>
      </c>
      <c r="CK20" s="112">
        <f t="shared" si="42"/>
        <v>6.0624064116010201</v>
      </c>
      <c r="CL20" s="112">
        <v>0.2</v>
      </c>
      <c r="CM20" s="112">
        <f t="shared" si="43"/>
        <v>6.0624064116010201</v>
      </c>
      <c r="CN20" s="111">
        <v>0.2</v>
      </c>
      <c r="CO20" s="111">
        <f t="shared" si="44"/>
        <v>6.4040986231187969</v>
      </c>
      <c r="CP20" s="111">
        <v>0.2</v>
      </c>
      <c r="CQ20" s="111">
        <f t="shared" si="86"/>
        <v>6.4040986231187969</v>
      </c>
      <c r="CR20" s="112">
        <v>0.2</v>
      </c>
      <c r="CS20" s="112">
        <f t="shared" si="45"/>
        <v>6.2286280201060116</v>
      </c>
      <c r="CT20" s="112">
        <v>0.2</v>
      </c>
      <c r="CU20" s="112">
        <f t="shared" si="46"/>
        <v>6.2286280201060116</v>
      </c>
      <c r="CV20" s="112">
        <v>0.2</v>
      </c>
      <c r="CW20" s="112">
        <f t="shared" si="47"/>
        <v>6.1909729423527553</v>
      </c>
      <c r="CX20" s="112">
        <v>0.2</v>
      </c>
      <c r="CY20" s="112">
        <f t="shared" si="48"/>
        <v>6.1909729423527553</v>
      </c>
      <c r="CZ20" s="112">
        <v>0.2</v>
      </c>
      <c r="DA20" s="112">
        <f t="shared" si="49"/>
        <v>6.0160508235973582</v>
      </c>
      <c r="DB20" s="112">
        <v>0.2</v>
      </c>
      <c r="DC20" s="112">
        <f t="shared" si="50"/>
        <v>6.0160508235973582</v>
      </c>
      <c r="DD20" s="112">
        <v>0.2</v>
      </c>
      <c r="DE20" s="112">
        <f t="shared" si="51"/>
        <v>6.3788935171305186</v>
      </c>
      <c r="DF20" s="112">
        <v>0.2</v>
      </c>
      <c r="DG20" s="112">
        <f t="shared" si="52"/>
        <v>6.3788935171305186</v>
      </c>
      <c r="DH20" s="111">
        <v>0.2</v>
      </c>
      <c r="DI20" s="111">
        <f t="shared" si="53"/>
        <v>6.4288010286081656</v>
      </c>
      <c r="DJ20" s="111">
        <v>0.2</v>
      </c>
      <c r="DK20" s="111">
        <f t="shared" si="54"/>
        <v>6.4288010286081656</v>
      </c>
      <c r="DL20" s="111">
        <v>0.2</v>
      </c>
      <c r="DM20" s="111">
        <f t="shared" si="55"/>
        <v>4.6473260447769871</v>
      </c>
      <c r="DN20" s="111">
        <v>0.2</v>
      </c>
      <c r="DO20" s="111">
        <f t="shared" si="56"/>
        <v>4.6473260447769871</v>
      </c>
      <c r="DP20" s="111">
        <v>0.2</v>
      </c>
      <c r="DQ20" s="111">
        <f t="shared" si="57"/>
        <v>4.9358341559723602</v>
      </c>
      <c r="DR20" s="111">
        <v>0.2</v>
      </c>
      <c r="DS20" s="111">
        <f t="shared" si="58"/>
        <v>4.9358341559723602</v>
      </c>
      <c r="DT20" s="111">
        <v>0.2</v>
      </c>
      <c r="DU20" s="111">
        <f t="shared" si="59"/>
        <v>5.4369987766752752</v>
      </c>
      <c r="DV20" s="111">
        <v>0.2</v>
      </c>
      <c r="DW20" s="111">
        <f t="shared" si="60"/>
        <v>5.4369987766752752</v>
      </c>
      <c r="DX20" s="111">
        <v>0.2</v>
      </c>
      <c r="DY20" s="111">
        <f t="shared" si="61"/>
        <v>5.005005005005005</v>
      </c>
      <c r="DZ20" s="111">
        <v>0.2</v>
      </c>
      <c r="EA20" s="111">
        <f t="shared" si="62"/>
        <v>5.005005005005005</v>
      </c>
      <c r="EB20" s="111">
        <v>0.2</v>
      </c>
      <c r="EC20" s="111">
        <f t="shared" si="62"/>
        <v>6.4599483204134369</v>
      </c>
      <c r="ED20" s="111">
        <v>0.2</v>
      </c>
      <c r="EE20" s="111">
        <f t="shared" si="63"/>
        <v>6.4599483204134369</v>
      </c>
      <c r="EF20" s="112">
        <v>0.2</v>
      </c>
      <c r="EG20" s="112">
        <f t="shared" si="64"/>
        <v>5.5637621046599284</v>
      </c>
      <c r="EH20" s="112">
        <v>0.2</v>
      </c>
      <c r="EI20" s="112">
        <f t="shared" si="65"/>
        <v>5.5637621046599284</v>
      </c>
      <c r="EJ20" s="112">
        <v>0.2</v>
      </c>
      <c r="EK20" s="112">
        <f t="shared" si="66"/>
        <v>6.0014103314278859</v>
      </c>
      <c r="EL20" s="112">
        <v>0.2</v>
      </c>
      <c r="EM20" s="112">
        <f t="shared" si="67"/>
        <v>6.0014103314278859</v>
      </c>
      <c r="EN20" s="112">
        <v>0.2</v>
      </c>
      <c r="EO20" s="112">
        <f t="shared" si="68"/>
        <v>5.780263290992905</v>
      </c>
      <c r="EP20" s="112">
        <v>0.2</v>
      </c>
      <c r="EQ20" s="112">
        <f t="shared" si="69"/>
        <v>5.780263290992905</v>
      </c>
      <c r="ER20" s="112">
        <v>0.2</v>
      </c>
      <c r="ES20" s="112">
        <f t="shared" si="70"/>
        <v>5.8731114276065606</v>
      </c>
      <c r="ET20" s="112">
        <v>0.2</v>
      </c>
      <c r="EU20" s="112">
        <f t="shared" si="71"/>
        <v>5.8731114276065606</v>
      </c>
      <c r="EV20" s="112">
        <v>0.2</v>
      </c>
      <c r="EW20" s="112">
        <f t="shared" si="72"/>
        <v>5.9584102961329926</v>
      </c>
      <c r="EX20" s="112">
        <v>0.2</v>
      </c>
      <c r="EY20" s="112">
        <f t="shared" si="73"/>
        <v>5.9584102961329926</v>
      </c>
      <c r="EZ20" s="112">
        <v>0.2</v>
      </c>
      <c r="FA20" s="112">
        <f t="shared" si="74"/>
        <v>5.8882845219080968</v>
      </c>
      <c r="FB20" s="112">
        <v>0.2</v>
      </c>
      <c r="FC20" s="112">
        <f t="shared" si="75"/>
        <v>5.8882845219080968</v>
      </c>
      <c r="FD20" s="112">
        <v>0.2</v>
      </c>
      <c r="FE20" s="112">
        <f t="shared" si="76"/>
        <v>6.0612121818242439</v>
      </c>
      <c r="FF20" s="112">
        <v>0.2</v>
      </c>
      <c r="FG20" s="112">
        <f t="shared" si="77"/>
        <v>6.0612121818242439</v>
      </c>
      <c r="FH20" s="112">
        <v>0.2</v>
      </c>
      <c r="FI20" s="112">
        <f t="shared" si="78"/>
        <v>5.6262588754233764</v>
      </c>
      <c r="FJ20" s="112">
        <v>0.2</v>
      </c>
      <c r="FK20" s="112">
        <f t="shared" si="79"/>
        <v>5.6262588754233764</v>
      </c>
      <c r="FL20" s="112">
        <v>0.2</v>
      </c>
      <c r="FM20" s="112">
        <f t="shared" si="80"/>
        <v>5.8618880555238038</v>
      </c>
      <c r="FN20" s="112">
        <v>0.2</v>
      </c>
      <c r="FO20" s="112">
        <f t="shared" si="81"/>
        <v>5.8618880555238038</v>
      </c>
      <c r="FP20" s="112">
        <v>0.2</v>
      </c>
      <c r="FQ20" s="112">
        <f t="shared" si="82"/>
        <v>6.0014103314278859</v>
      </c>
      <c r="FR20" s="112">
        <v>0.2</v>
      </c>
      <c r="FS20" s="112">
        <f t="shared" si="83"/>
        <v>6.0014103314278859</v>
      </c>
      <c r="FT20" s="112">
        <v>0.2</v>
      </c>
      <c r="FU20" s="112">
        <f t="shared" si="84"/>
        <v>5.9058722087371471</v>
      </c>
      <c r="FV20" s="112">
        <v>0.2</v>
      </c>
      <c r="FW20" s="112">
        <f t="shared" si="85"/>
        <v>5.9058722087371471</v>
      </c>
      <c r="FX20" s="91" t="s">
        <v>190</v>
      </c>
      <c r="FY20" s="91" t="s">
        <v>190</v>
      </c>
      <c r="FZ20" s="91" t="s">
        <v>190</v>
      </c>
      <c r="GA20" s="91" t="s">
        <v>190</v>
      </c>
      <c r="GB20" s="91" t="s">
        <v>190</v>
      </c>
      <c r="GC20" s="91" t="s">
        <v>190</v>
      </c>
      <c r="GD20" s="91" t="s">
        <v>190</v>
      </c>
      <c r="GE20" s="91" t="s">
        <v>190</v>
      </c>
      <c r="GF20" s="91" t="s">
        <v>190</v>
      </c>
      <c r="GG20" s="91" t="s">
        <v>190</v>
      </c>
    </row>
    <row r="21" spans="1:189" x14ac:dyDescent="0.25">
      <c r="A21" s="73" t="s">
        <v>7</v>
      </c>
      <c r="B21" s="10" t="s">
        <v>25</v>
      </c>
      <c r="C21" s="10" t="s">
        <v>26</v>
      </c>
      <c r="D21" s="111">
        <v>0.2</v>
      </c>
      <c r="E21" s="111">
        <f t="shared" si="0"/>
        <v>0.33598340241992042</v>
      </c>
      <c r="F21" s="111">
        <v>0.2</v>
      </c>
      <c r="G21" s="111">
        <f t="shared" si="1"/>
        <v>0.33598340241992042</v>
      </c>
      <c r="H21" s="113" t="s">
        <v>246</v>
      </c>
      <c r="I21" s="113">
        <f t="shared" si="2"/>
        <v>79.293494959907207</v>
      </c>
      <c r="J21" s="112">
        <v>0.2</v>
      </c>
      <c r="K21" s="112">
        <f t="shared" si="3"/>
        <v>0.39646747479953609</v>
      </c>
      <c r="L21" s="113" t="s">
        <v>243</v>
      </c>
      <c r="M21" s="113">
        <f t="shared" si="4"/>
        <v>65.768494897959187</v>
      </c>
      <c r="N21" s="112">
        <v>0.2</v>
      </c>
      <c r="O21" s="112">
        <f t="shared" si="5"/>
        <v>0.39859693877551022</v>
      </c>
      <c r="P21" s="113" t="s">
        <v>368</v>
      </c>
      <c r="Q21" s="113">
        <f t="shared" si="6"/>
        <v>5.2174262035197572</v>
      </c>
      <c r="R21" s="112">
        <v>0.2</v>
      </c>
      <c r="S21" s="112">
        <f t="shared" si="7"/>
        <v>0.40134047719382743</v>
      </c>
      <c r="T21" s="113" t="s">
        <v>277</v>
      </c>
      <c r="U21" s="113">
        <f t="shared" si="8"/>
        <v>256.42422824320556</v>
      </c>
      <c r="V21" s="112">
        <v>0.2</v>
      </c>
      <c r="W21" s="112">
        <f t="shared" si="9"/>
        <v>0.427373713738676</v>
      </c>
      <c r="X21" s="113">
        <v>7.4</v>
      </c>
      <c r="Y21" s="113">
        <f t="shared" si="10"/>
        <v>13.103897081284005</v>
      </c>
      <c r="Z21" s="111">
        <v>0.2</v>
      </c>
      <c r="AA21" s="111">
        <f t="shared" si="11"/>
        <v>0.35415938057524338</v>
      </c>
      <c r="AB21" s="113">
        <v>5.7</v>
      </c>
      <c r="AC21" s="113">
        <f t="shared" si="12"/>
        <v>9.9325631240524856</v>
      </c>
      <c r="AD21" s="111">
        <v>0.2</v>
      </c>
      <c r="AE21" s="111">
        <f t="shared" si="13"/>
        <v>0.34851098680885917</v>
      </c>
      <c r="AF21" s="113">
        <v>1.1000000000000001</v>
      </c>
      <c r="AG21" s="113">
        <f t="shared" si="14"/>
        <v>1.8774791258457193</v>
      </c>
      <c r="AH21" s="111">
        <v>0.2</v>
      </c>
      <c r="AI21" s="111">
        <f t="shared" si="15"/>
        <v>0.34135984106285805</v>
      </c>
      <c r="AJ21" s="113">
        <v>2.8</v>
      </c>
      <c r="AK21" s="113">
        <f t="shared" si="16"/>
        <v>4.8187462998912336</v>
      </c>
      <c r="AL21" s="111">
        <v>0.2</v>
      </c>
      <c r="AM21" s="111">
        <f t="shared" si="17"/>
        <v>0.3441961642779453</v>
      </c>
      <c r="AN21" s="113" t="s">
        <v>256</v>
      </c>
      <c r="AO21" s="113">
        <f t="shared" si="18"/>
        <v>0.39589065500108872</v>
      </c>
      <c r="AP21" s="112">
        <v>0.2</v>
      </c>
      <c r="AQ21" s="112">
        <f t="shared" si="19"/>
        <v>0.39589065500108872</v>
      </c>
      <c r="AR21" s="113" t="s">
        <v>355</v>
      </c>
      <c r="AS21" s="113">
        <f t="shared" si="20"/>
        <v>11.808001889280304</v>
      </c>
      <c r="AT21" s="112">
        <v>0.2</v>
      </c>
      <c r="AU21" s="112">
        <f t="shared" si="21"/>
        <v>0.39360006297601013</v>
      </c>
      <c r="AV21" s="113" t="s">
        <v>327</v>
      </c>
      <c r="AW21" s="113">
        <f t="shared" si="22"/>
        <v>28.996789163230734</v>
      </c>
      <c r="AX21" s="112">
        <v>0.2</v>
      </c>
      <c r="AY21" s="112">
        <f t="shared" si="23"/>
        <v>0.44610444866508825</v>
      </c>
      <c r="AZ21" s="114">
        <v>0.2</v>
      </c>
      <c r="BA21" s="114">
        <f t="shared" si="24"/>
        <v>0.40203388944671092</v>
      </c>
      <c r="BB21" s="111">
        <v>0.2</v>
      </c>
      <c r="BC21" s="111">
        <f t="shared" si="25"/>
        <v>0.40203388944671092</v>
      </c>
      <c r="BD21" s="113">
        <v>0.2</v>
      </c>
      <c r="BE21" s="113">
        <f t="shared" si="26"/>
        <v>0.40046574165754772</v>
      </c>
      <c r="BF21" s="111">
        <v>0.2</v>
      </c>
      <c r="BG21" s="111">
        <f t="shared" si="27"/>
        <v>0.40046574165754772</v>
      </c>
      <c r="BH21" s="113">
        <v>0.2</v>
      </c>
      <c r="BI21" s="113">
        <f t="shared" si="28"/>
        <v>0.40444484888929327</v>
      </c>
      <c r="BJ21" s="111">
        <v>0.2</v>
      </c>
      <c r="BK21" s="111">
        <f t="shared" si="29"/>
        <v>0.40444484888929327</v>
      </c>
      <c r="BL21" s="113" t="s">
        <v>265</v>
      </c>
      <c r="BM21" s="113">
        <f t="shared" si="30"/>
        <v>75.297424828070902</v>
      </c>
      <c r="BN21" s="112">
        <v>0.2</v>
      </c>
      <c r="BO21" s="112">
        <f t="shared" si="31"/>
        <v>5.5775870243015477</v>
      </c>
      <c r="BP21" s="113" t="s">
        <v>336</v>
      </c>
      <c r="BQ21" s="113">
        <f t="shared" si="32"/>
        <v>3706.1058093208567</v>
      </c>
      <c r="BR21" s="112">
        <v>0.2</v>
      </c>
      <c r="BS21" s="112">
        <f t="shared" si="33"/>
        <v>4.6326322616510707</v>
      </c>
      <c r="BT21" s="113" t="s">
        <v>175</v>
      </c>
      <c r="BU21" s="113">
        <f t="shared" si="34"/>
        <v>1873.5362997658083</v>
      </c>
      <c r="BV21" s="112">
        <v>0.2</v>
      </c>
      <c r="BW21" s="112">
        <f t="shared" si="35"/>
        <v>4.6838407494145207</v>
      </c>
      <c r="BX21" s="113" t="s">
        <v>345</v>
      </c>
      <c r="BY21" s="113">
        <f t="shared" si="36"/>
        <v>644302.22069498734</v>
      </c>
      <c r="BZ21" s="113" t="s">
        <v>348</v>
      </c>
      <c r="CA21" s="113">
        <f t="shared" si="37"/>
        <v>26.078899409082819</v>
      </c>
      <c r="CB21" s="113" t="s">
        <v>352</v>
      </c>
      <c r="CC21" s="113">
        <f t="shared" si="38"/>
        <v>216.81340849531495</v>
      </c>
      <c r="CD21" s="112">
        <v>0.2</v>
      </c>
      <c r="CE21" s="112">
        <f t="shared" si="39"/>
        <v>6.2844466230526068</v>
      </c>
      <c r="CF21" s="113" t="s">
        <v>237</v>
      </c>
      <c r="CG21" s="113">
        <f t="shared" si="40"/>
        <v>31.670239719352953</v>
      </c>
      <c r="CH21" s="112">
        <v>0.2</v>
      </c>
      <c r="CI21" s="112">
        <f t="shared" si="41"/>
        <v>4.8723445722081467</v>
      </c>
      <c r="CJ21" s="112">
        <v>0.2</v>
      </c>
      <c r="CK21" s="112">
        <f t="shared" si="42"/>
        <v>6.0624064116010201</v>
      </c>
      <c r="CL21" s="112">
        <v>0.2</v>
      </c>
      <c r="CM21" s="112">
        <f t="shared" si="43"/>
        <v>6.0624064116010201</v>
      </c>
      <c r="CN21" s="113">
        <v>0.42</v>
      </c>
      <c r="CO21" s="113">
        <f t="shared" si="44"/>
        <v>13.448607108549472</v>
      </c>
      <c r="CP21" s="111">
        <v>0.2</v>
      </c>
      <c r="CQ21" s="111">
        <f t="shared" si="86"/>
        <v>6.4040986231187969</v>
      </c>
      <c r="CR21" s="112">
        <v>0.2</v>
      </c>
      <c r="CS21" s="112">
        <f t="shared" si="45"/>
        <v>6.2286280201060116</v>
      </c>
      <c r="CT21" s="112">
        <v>0.2</v>
      </c>
      <c r="CU21" s="112">
        <f t="shared" si="46"/>
        <v>6.2286280201060116</v>
      </c>
      <c r="CV21" s="113" t="s">
        <v>224</v>
      </c>
      <c r="CW21" s="113">
        <f t="shared" si="47"/>
        <v>34.050351182940155</v>
      </c>
      <c r="CX21" s="112">
        <v>0.2</v>
      </c>
      <c r="CY21" s="112">
        <f t="shared" si="48"/>
        <v>6.1909729423527553</v>
      </c>
      <c r="CZ21" s="113" t="s">
        <v>359</v>
      </c>
      <c r="DA21" s="113">
        <f>IF(CZ21&lt;&gt;"",CZ21/((DA$6*DA$7)*10^-3),"")</f>
        <v>144.38521976633658</v>
      </c>
      <c r="DB21" s="112">
        <v>0.2</v>
      </c>
      <c r="DC21" s="112">
        <f t="shared" si="50"/>
        <v>6.0160508235973582</v>
      </c>
      <c r="DD21" s="113" t="s">
        <v>309</v>
      </c>
      <c r="DE21" s="113">
        <f t="shared" si="51"/>
        <v>9.5683402756957765</v>
      </c>
      <c r="DF21" s="112">
        <v>0.2</v>
      </c>
      <c r="DG21" s="112">
        <f t="shared" si="52"/>
        <v>6.3788935171305186</v>
      </c>
      <c r="DH21" s="114">
        <v>0.2</v>
      </c>
      <c r="DI21" s="113">
        <f t="shared" si="53"/>
        <v>6.4288010286081656</v>
      </c>
      <c r="DJ21" s="111">
        <v>0.2</v>
      </c>
      <c r="DK21" s="111">
        <f t="shared" si="54"/>
        <v>6.4288010286081656</v>
      </c>
      <c r="DL21" s="113">
        <v>1.8</v>
      </c>
      <c r="DM21" s="113">
        <f t="shared" si="55"/>
        <v>41.825934402992878</v>
      </c>
      <c r="DN21" s="111">
        <v>0.2</v>
      </c>
      <c r="DO21" s="111">
        <f t="shared" si="56"/>
        <v>4.6473260447769871</v>
      </c>
      <c r="DP21" s="111">
        <v>0.2</v>
      </c>
      <c r="DQ21" s="111">
        <f t="shared" si="57"/>
        <v>4.9358341559723602</v>
      </c>
      <c r="DR21" s="111">
        <v>0.2</v>
      </c>
      <c r="DS21" s="111">
        <f t="shared" si="58"/>
        <v>4.9358341559723602</v>
      </c>
      <c r="DT21" s="113">
        <v>0.2</v>
      </c>
      <c r="DU21" s="111">
        <f t="shared" si="59"/>
        <v>5.4369987766752752</v>
      </c>
      <c r="DV21" s="111">
        <v>0.2</v>
      </c>
      <c r="DW21" s="111">
        <f t="shared" si="60"/>
        <v>5.4369987766752752</v>
      </c>
      <c r="DX21" s="111">
        <v>0.2</v>
      </c>
      <c r="DY21" s="111">
        <f t="shared" si="61"/>
        <v>5.005005005005005</v>
      </c>
      <c r="DZ21" s="111">
        <v>0.2</v>
      </c>
      <c r="EA21" s="111">
        <f t="shared" si="62"/>
        <v>5.005005005005005</v>
      </c>
      <c r="EB21" s="111">
        <v>0.2</v>
      </c>
      <c r="EC21" s="111">
        <f t="shared" si="62"/>
        <v>6.4599483204134369</v>
      </c>
      <c r="ED21" s="111">
        <v>0.2</v>
      </c>
      <c r="EE21" s="111">
        <f t="shared" si="63"/>
        <v>6.4599483204134369</v>
      </c>
      <c r="EF21" s="112">
        <v>0.2</v>
      </c>
      <c r="EG21" s="112">
        <f t="shared" si="64"/>
        <v>5.5637621046599284</v>
      </c>
      <c r="EH21" s="112">
        <v>0.2</v>
      </c>
      <c r="EI21" s="112">
        <f t="shared" si="65"/>
        <v>5.5637621046599284</v>
      </c>
      <c r="EJ21" s="113" t="s">
        <v>299</v>
      </c>
      <c r="EK21" s="113">
        <f t="shared" si="66"/>
        <v>870.20449805704334</v>
      </c>
      <c r="EL21" s="112">
        <v>0.2</v>
      </c>
      <c r="EM21" s="112">
        <f t="shared" si="67"/>
        <v>6.0014103314278859</v>
      </c>
      <c r="EN21" s="113" t="s">
        <v>285</v>
      </c>
      <c r="EO21" s="113">
        <f t="shared" si="68"/>
        <v>520.22369618936148</v>
      </c>
      <c r="EP21" s="112">
        <v>0.2</v>
      </c>
      <c r="EQ21" s="112">
        <f t="shared" si="69"/>
        <v>5.780263290992905</v>
      </c>
      <c r="ER21" s="113" t="s">
        <v>313</v>
      </c>
      <c r="ES21" s="113">
        <f t="shared" si="70"/>
        <v>17.619334282819679</v>
      </c>
      <c r="ET21" s="112">
        <v>0.2</v>
      </c>
      <c r="EU21" s="112">
        <f t="shared" si="71"/>
        <v>5.8731114276065606</v>
      </c>
      <c r="EV21" s="113" t="s">
        <v>314</v>
      </c>
      <c r="EW21" s="113">
        <f t="shared" si="72"/>
        <v>27.706607877018413</v>
      </c>
      <c r="EX21" s="112">
        <v>0.2</v>
      </c>
      <c r="EY21" s="112">
        <f t="shared" si="73"/>
        <v>5.9584102961329926</v>
      </c>
      <c r="EZ21" s="113" t="s">
        <v>315</v>
      </c>
      <c r="FA21" s="113">
        <f t="shared" si="74"/>
        <v>103.04497913339169</v>
      </c>
      <c r="FB21" s="112">
        <v>0.2</v>
      </c>
      <c r="FC21" s="112">
        <f t="shared" si="75"/>
        <v>5.8882845219080968</v>
      </c>
      <c r="FD21" s="113" t="s">
        <v>316</v>
      </c>
      <c r="FE21" s="113">
        <f t="shared" si="76"/>
        <v>121224.24363648487</v>
      </c>
      <c r="FF21" s="113" t="s">
        <v>317</v>
      </c>
      <c r="FG21" s="113">
        <f t="shared" si="77"/>
        <v>22.123424463658488</v>
      </c>
      <c r="FH21" s="113" t="s">
        <v>318</v>
      </c>
      <c r="FI21" s="113">
        <f t="shared" si="78"/>
        <v>12659.082469702596</v>
      </c>
      <c r="FJ21" s="112">
        <v>0.2</v>
      </c>
      <c r="FK21" s="112">
        <f t="shared" si="79"/>
        <v>5.6262588754233764</v>
      </c>
      <c r="FL21" s="113" t="s">
        <v>319</v>
      </c>
      <c r="FM21" s="113">
        <f t="shared" si="80"/>
        <v>28.430157069290445</v>
      </c>
      <c r="FN21" s="112">
        <v>0.2</v>
      </c>
      <c r="FO21" s="112">
        <f t="shared" si="81"/>
        <v>5.8618880555238038</v>
      </c>
      <c r="FP21" s="113" t="s">
        <v>320</v>
      </c>
      <c r="FQ21" s="113">
        <f t="shared" si="82"/>
        <v>1320.3102729141349</v>
      </c>
      <c r="FR21" s="112">
        <v>0.2</v>
      </c>
      <c r="FS21" s="112">
        <f t="shared" si="83"/>
        <v>6.0014103314278859</v>
      </c>
      <c r="FT21" s="113" t="s">
        <v>321</v>
      </c>
      <c r="FU21" s="113">
        <f t="shared" si="84"/>
        <v>295293.61043685733</v>
      </c>
      <c r="FV21" s="113" t="s">
        <v>222</v>
      </c>
      <c r="FW21" s="113">
        <f t="shared" si="85"/>
        <v>6.4964594296108622</v>
      </c>
      <c r="FX21" s="91" t="s">
        <v>190</v>
      </c>
      <c r="FY21" s="91" t="s">
        <v>190</v>
      </c>
      <c r="FZ21" s="91" t="s">
        <v>190</v>
      </c>
      <c r="GA21" s="91" t="s">
        <v>190</v>
      </c>
      <c r="GB21" s="91" t="s">
        <v>190</v>
      </c>
      <c r="GC21" s="91" t="s">
        <v>190</v>
      </c>
      <c r="GD21" s="91" t="s">
        <v>190</v>
      </c>
      <c r="GE21" s="91" t="s">
        <v>190</v>
      </c>
      <c r="GF21" s="91" t="s">
        <v>190</v>
      </c>
      <c r="GG21" s="91" t="s">
        <v>190</v>
      </c>
    </row>
    <row r="22" spans="1:189" x14ac:dyDescent="0.25">
      <c r="A22" s="73" t="s">
        <v>3</v>
      </c>
      <c r="B22" s="10" t="s">
        <v>25</v>
      </c>
      <c r="C22" s="10" t="s">
        <v>26</v>
      </c>
      <c r="D22" s="113">
        <v>1.6</v>
      </c>
      <c r="E22" s="113">
        <f t="shared" si="0"/>
        <v>2.6878672193593633</v>
      </c>
      <c r="F22" s="111">
        <v>0.2</v>
      </c>
      <c r="G22" s="111">
        <f t="shared" si="1"/>
        <v>0.33598340241992042</v>
      </c>
      <c r="H22" s="113" t="s">
        <v>363</v>
      </c>
      <c r="I22" s="113">
        <f t="shared" si="2"/>
        <v>160.56932729381211</v>
      </c>
      <c r="J22" s="112">
        <v>0.2</v>
      </c>
      <c r="K22" s="112">
        <f t="shared" si="3"/>
        <v>0.39646747479953609</v>
      </c>
      <c r="L22" s="113" t="s">
        <v>365</v>
      </c>
      <c r="M22" s="113">
        <f t="shared" si="4"/>
        <v>458.38647959183675</v>
      </c>
      <c r="N22" s="112">
        <v>0.2</v>
      </c>
      <c r="O22" s="112">
        <f t="shared" si="5"/>
        <v>0.39859693877551022</v>
      </c>
      <c r="P22" s="113" t="s">
        <v>264</v>
      </c>
      <c r="Q22" s="113">
        <f t="shared" si="6"/>
        <v>40.134047719382743</v>
      </c>
      <c r="R22" s="112">
        <v>0.2</v>
      </c>
      <c r="S22" s="112">
        <f t="shared" si="7"/>
        <v>0.40134047719382743</v>
      </c>
      <c r="T22" s="113" t="s">
        <v>370</v>
      </c>
      <c r="U22" s="113">
        <f t="shared" si="8"/>
        <v>1752.2322263285714</v>
      </c>
      <c r="V22" s="112">
        <v>0.2</v>
      </c>
      <c r="W22" s="112">
        <f t="shared" si="9"/>
        <v>0.427373713738676</v>
      </c>
      <c r="X22" s="113">
        <v>24</v>
      </c>
      <c r="Y22" s="113">
        <f t="shared" si="10"/>
        <v>42.499125669029205</v>
      </c>
      <c r="Z22" s="111">
        <v>0.2</v>
      </c>
      <c r="AA22" s="111">
        <f t="shared" si="11"/>
        <v>0.35415938057524338</v>
      </c>
      <c r="AB22" s="113">
        <v>25</v>
      </c>
      <c r="AC22" s="113">
        <f t="shared" si="12"/>
        <v>43.563873351107397</v>
      </c>
      <c r="AD22" s="111">
        <v>0.2</v>
      </c>
      <c r="AE22" s="111">
        <f t="shared" si="13"/>
        <v>0.34851098680885917</v>
      </c>
      <c r="AF22" s="113">
        <v>5.5</v>
      </c>
      <c r="AG22" s="113">
        <f t="shared" si="14"/>
        <v>9.3873956292285961</v>
      </c>
      <c r="AH22" s="111">
        <v>0.2</v>
      </c>
      <c r="AI22" s="111">
        <f t="shared" si="15"/>
        <v>0.34135984106285805</v>
      </c>
      <c r="AJ22" s="113">
        <v>11</v>
      </c>
      <c r="AK22" s="113">
        <f t="shared" si="16"/>
        <v>18.930789035286988</v>
      </c>
      <c r="AL22" s="111">
        <v>0.2</v>
      </c>
      <c r="AM22" s="111">
        <f t="shared" si="17"/>
        <v>0.3441961642779453</v>
      </c>
      <c r="AN22" s="113" t="s">
        <v>372</v>
      </c>
      <c r="AO22" s="113">
        <f t="shared" si="18"/>
        <v>1.9794532750054434</v>
      </c>
      <c r="AP22" s="112">
        <v>0.2</v>
      </c>
      <c r="AQ22" s="112">
        <f t="shared" si="19"/>
        <v>0.39589065500108872</v>
      </c>
      <c r="AR22" s="113" t="s">
        <v>274</v>
      </c>
      <c r="AS22" s="113">
        <f t="shared" si="20"/>
        <v>92.496014799362371</v>
      </c>
      <c r="AT22" s="112">
        <v>0.2</v>
      </c>
      <c r="AU22" s="112">
        <f t="shared" si="21"/>
        <v>0.39360006297601013</v>
      </c>
      <c r="AV22" s="113" t="s">
        <v>281</v>
      </c>
      <c r="AW22" s="113">
        <f t="shared" si="22"/>
        <v>223.05222433254411</v>
      </c>
      <c r="AX22" s="112">
        <v>0.2</v>
      </c>
      <c r="AY22" s="112">
        <f t="shared" si="23"/>
        <v>0.44610444866508825</v>
      </c>
      <c r="AZ22" s="113">
        <v>0.41</v>
      </c>
      <c r="BA22" s="113">
        <f t="shared" si="24"/>
        <v>0.8241694733657573</v>
      </c>
      <c r="BB22" s="111">
        <v>0.2</v>
      </c>
      <c r="BC22" s="111">
        <f t="shared" si="25"/>
        <v>0.40203388944671092</v>
      </c>
      <c r="BD22" s="113">
        <v>0.66</v>
      </c>
      <c r="BE22" s="113">
        <f t="shared" si="26"/>
        <v>1.3215369474699075</v>
      </c>
      <c r="BF22" s="111">
        <v>0.2</v>
      </c>
      <c r="BG22" s="111">
        <f t="shared" si="27"/>
        <v>0.40046574165754772</v>
      </c>
      <c r="BH22" s="113">
        <v>1.6</v>
      </c>
      <c r="BI22" s="113">
        <f t="shared" si="28"/>
        <v>3.2355587911143462</v>
      </c>
      <c r="BJ22" s="113">
        <v>0.2</v>
      </c>
      <c r="BK22" s="111">
        <f t="shared" si="29"/>
        <v>0.40444484888929327</v>
      </c>
      <c r="BL22" s="113" t="s">
        <v>274</v>
      </c>
      <c r="BM22" s="113">
        <f t="shared" si="30"/>
        <v>1310.7329507108636</v>
      </c>
      <c r="BN22" s="112">
        <v>0.2</v>
      </c>
      <c r="BO22" s="112">
        <f t="shared" si="31"/>
        <v>5.5775870243015477</v>
      </c>
      <c r="BP22" s="113" t="s">
        <v>337</v>
      </c>
      <c r="BQ22" s="113">
        <f t="shared" si="32"/>
        <v>6485.6851663114985</v>
      </c>
      <c r="BR22" s="112">
        <v>0.2</v>
      </c>
      <c r="BS22" s="112">
        <f t="shared" si="33"/>
        <v>4.6326322616510707</v>
      </c>
      <c r="BT22" s="113" t="s">
        <v>339</v>
      </c>
      <c r="BU22" s="113">
        <f t="shared" si="34"/>
        <v>4215.4566744730682</v>
      </c>
      <c r="BV22" s="112">
        <v>0.2</v>
      </c>
      <c r="BW22" s="112">
        <f t="shared" si="35"/>
        <v>4.6838407494145207</v>
      </c>
      <c r="BX22" s="113" t="s">
        <v>346</v>
      </c>
      <c r="BY22" s="113">
        <f t="shared" si="36"/>
        <v>3681726.9753999272</v>
      </c>
      <c r="BZ22" s="113" t="s">
        <v>349</v>
      </c>
      <c r="CA22" s="113">
        <f t="shared" si="37"/>
        <v>70.566433695165273</v>
      </c>
      <c r="CB22" s="113" t="s">
        <v>353</v>
      </c>
      <c r="CC22" s="113">
        <f t="shared" si="38"/>
        <v>2576.623115451569</v>
      </c>
      <c r="CD22" s="112">
        <v>0.2</v>
      </c>
      <c r="CE22" s="112">
        <f t="shared" si="39"/>
        <v>6.2844466230526068</v>
      </c>
      <c r="CF22" s="113" t="s">
        <v>355</v>
      </c>
      <c r="CG22" s="113">
        <f t="shared" si="40"/>
        <v>146.17033716624439</v>
      </c>
      <c r="CH22" s="112">
        <v>0.2</v>
      </c>
      <c r="CI22" s="112">
        <f t="shared" si="41"/>
        <v>4.8723445722081467</v>
      </c>
      <c r="CJ22" s="113" t="s">
        <v>357</v>
      </c>
      <c r="CK22" s="113">
        <f t="shared" si="42"/>
        <v>26.068347569884388</v>
      </c>
      <c r="CL22" s="112">
        <v>0.2</v>
      </c>
      <c r="CM22" s="112">
        <f t="shared" si="43"/>
        <v>6.0624064116010201</v>
      </c>
      <c r="CN22" s="113">
        <v>31</v>
      </c>
      <c r="CO22" s="113">
        <f>IF(CN22&lt;&gt;"",CN22/((CO$6*CO$7)*10^-3),"")</f>
        <v>992.63528658341352</v>
      </c>
      <c r="CP22" s="111">
        <v>0.2</v>
      </c>
      <c r="CQ22" s="111">
        <f t="shared" si="86"/>
        <v>6.4040986231187969</v>
      </c>
      <c r="CR22" s="113" t="s">
        <v>358</v>
      </c>
      <c r="CS22" s="113">
        <f t="shared" si="45"/>
        <v>26.160237684445246</v>
      </c>
      <c r="CT22" s="112">
        <v>0.2</v>
      </c>
      <c r="CU22" s="112">
        <f t="shared" si="46"/>
        <v>6.2286280201060116</v>
      </c>
      <c r="CV22" s="113" t="s">
        <v>306</v>
      </c>
      <c r="CW22" s="113">
        <f t="shared" si="47"/>
        <v>37.145837654116526</v>
      </c>
      <c r="CX22" s="112">
        <v>0.2</v>
      </c>
      <c r="CY22" s="112">
        <f t="shared" si="48"/>
        <v>6.1909729423527553</v>
      </c>
      <c r="CZ22" s="113" t="s">
        <v>287</v>
      </c>
      <c r="DA22" s="113">
        <f t="shared" si="49"/>
        <v>45.120381176980182</v>
      </c>
      <c r="DB22" s="112">
        <v>0.2</v>
      </c>
      <c r="DC22" s="112">
        <f t="shared" si="50"/>
        <v>6.0160508235973582</v>
      </c>
      <c r="DD22" s="113" t="s">
        <v>355</v>
      </c>
      <c r="DE22" s="113">
        <f t="shared" si="51"/>
        <v>191.36680551391552</v>
      </c>
      <c r="DF22" s="112">
        <v>0.2</v>
      </c>
      <c r="DG22" s="112">
        <f t="shared" si="52"/>
        <v>6.3788935171305186</v>
      </c>
      <c r="DH22" s="113">
        <v>0.57999999999999996</v>
      </c>
      <c r="DI22" s="113">
        <f t="shared" si="53"/>
        <v>18.643522982963677</v>
      </c>
      <c r="DJ22" s="111">
        <v>0.2</v>
      </c>
      <c r="DK22" s="111">
        <f t="shared" si="54"/>
        <v>6.4288010286081656</v>
      </c>
      <c r="DL22" s="113">
        <v>15</v>
      </c>
      <c r="DM22" s="113">
        <f t="shared" si="55"/>
        <v>348.54945335827398</v>
      </c>
      <c r="DN22" s="111">
        <v>0.2</v>
      </c>
      <c r="DO22" s="111">
        <f t="shared" si="56"/>
        <v>4.6473260447769871</v>
      </c>
      <c r="DP22" s="113">
        <v>0.38</v>
      </c>
      <c r="DQ22" s="113">
        <f t="shared" si="57"/>
        <v>9.3780848963474845</v>
      </c>
      <c r="DR22" s="111">
        <v>0.2</v>
      </c>
      <c r="DS22" s="111">
        <f t="shared" si="58"/>
        <v>4.9358341559723602</v>
      </c>
      <c r="DT22" s="113">
        <v>0.24</v>
      </c>
      <c r="DU22" s="113">
        <f t="shared" si="59"/>
        <v>6.5243985320103288</v>
      </c>
      <c r="DV22" s="111">
        <v>0.2</v>
      </c>
      <c r="DW22" s="111">
        <f t="shared" si="60"/>
        <v>5.4369987766752752</v>
      </c>
      <c r="DX22" s="111">
        <v>0.2</v>
      </c>
      <c r="DY22" s="111">
        <f t="shared" si="61"/>
        <v>5.005005005005005</v>
      </c>
      <c r="DZ22" s="111">
        <v>0.2</v>
      </c>
      <c r="EA22" s="111">
        <f t="shared" si="62"/>
        <v>5.005005005005005</v>
      </c>
      <c r="EB22" s="111">
        <v>0.2</v>
      </c>
      <c r="EC22" s="111">
        <f t="shared" si="62"/>
        <v>6.4599483204134369</v>
      </c>
      <c r="ED22" s="111">
        <v>0.2</v>
      </c>
      <c r="EE22" s="111">
        <f t="shared" si="63"/>
        <v>6.4599483204134369</v>
      </c>
      <c r="EF22" s="113" t="s">
        <v>279</v>
      </c>
      <c r="EG22" s="113">
        <f t="shared" si="64"/>
        <v>9.4583955779218787</v>
      </c>
      <c r="EH22" s="112">
        <v>0.2</v>
      </c>
      <c r="EI22" s="112">
        <f t="shared" si="65"/>
        <v>5.5637621046599284</v>
      </c>
      <c r="EJ22" s="113" t="s">
        <v>300</v>
      </c>
      <c r="EK22" s="113">
        <f t="shared" si="66"/>
        <v>10502.4680799988</v>
      </c>
      <c r="EL22" s="112">
        <v>0.2</v>
      </c>
      <c r="EM22" s="112">
        <f t="shared" si="67"/>
        <v>6.0014103314278859</v>
      </c>
      <c r="EN22" s="113" t="s">
        <v>302</v>
      </c>
      <c r="EO22" s="113">
        <f t="shared" si="68"/>
        <v>1184.9539746535454</v>
      </c>
      <c r="EP22" s="112">
        <v>0.2</v>
      </c>
      <c r="EQ22" s="112">
        <f t="shared" si="69"/>
        <v>5.780263290992905</v>
      </c>
      <c r="ER22" s="113" t="s">
        <v>322</v>
      </c>
      <c r="ES22" s="113">
        <f t="shared" si="70"/>
        <v>161.5105642591804</v>
      </c>
      <c r="ET22" s="112">
        <v>0.2</v>
      </c>
      <c r="EU22" s="112">
        <f t="shared" si="71"/>
        <v>5.8731114276065606</v>
      </c>
      <c r="EV22" s="113" t="s">
        <v>254</v>
      </c>
      <c r="EW22" s="113">
        <f t="shared" si="72"/>
        <v>357.50461776797954</v>
      </c>
      <c r="EX22" s="112">
        <v>0.2</v>
      </c>
      <c r="EY22" s="112">
        <f t="shared" si="73"/>
        <v>5.9584102961329926</v>
      </c>
      <c r="EZ22" s="113" t="s">
        <v>173</v>
      </c>
      <c r="FA22" s="113">
        <f t="shared" si="74"/>
        <v>1943.133892229672</v>
      </c>
      <c r="FB22" s="112">
        <v>0.2</v>
      </c>
      <c r="FC22" s="112">
        <f t="shared" si="75"/>
        <v>5.8882845219080968</v>
      </c>
      <c r="FD22" s="113" t="s">
        <v>323</v>
      </c>
      <c r="FE22" s="113">
        <f t="shared" si="76"/>
        <v>66673.334000066679</v>
      </c>
      <c r="FF22" s="112">
        <v>0.2</v>
      </c>
      <c r="FG22" s="112">
        <f t="shared" si="77"/>
        <v>6.0612121818242439</v>
      </c>
      <c r="FH22" s="113" t="s">
        <v>324</v>
      </c>
      <c r="FI22" s="113">
        <f t="shared" si="78"/>
        <v>104085.78919533246</v>
      </c>
      <c r="FJ22" s="113" t="s">
        <v>222</v>
      </c>
      <c r="FK22" s="113">
        <f t="shared" si="79"/>
        <v>6.1888847629657135</v>
      </c>
      <c r="FL22" s="113" t="s">
        <v>173</v>
      </c>
      <c r="FM22" s="113">
        <f t="shared" si="80"/>
        <v>1934.423058322855</v>
      </c>
      <c r="FN22" s="112">
        <v>0.2</v>
      </c>
      <c r="FO22" s="112">
        <f t="shared" si="81"/>
        <v>5.8618880555238038</v>
      </c>
      <c r="FP22" s="113" t="s">
        <v>325</v>
      </c>
      <c r="FQ22" s="113">
        <f t="shared" si="82"/>
        <v>22505.288742854569</v>
      </c>
      <c r="FR22" s="112">
        <v>0.2</v>
      </c>
      <c r="FS22" s="112">
        <f t="shared" si="83"/>
        <v>6.0014103314278859</v>
      </c>
      <c r="FT22" s="113" t="s">
        <v>326</v>
      </c>
      <c r="FU22" s="113">
        <f t="shared" si="84"/>
        <v>1181174.4417474293</v>
      </c>
      <c r="FV22" s="113" t="s">
        <v>334</v>
      </c>
      <c r="FW22" s="113">
        <f t="shared" si="85"/>
        <v>9.1541019235425782</v>
      </c>
      <c r="FX22" s="91" t="s">
        <v>190</v>
      </c>
      <c r="FY22" s="91" t="s">
        <v>190</v>
      </c>
      <c r="FZ22" s="91" t="s">
        <v>190</v>
      </c>
      <c r="GA22" s="91" t="s">
        <v>190</v>
      </c>
      <c r="GB22" s="91" t="s">
        <v>190</v>
      </c>
      <c r="GC22" s="91" t="s">
        <v>190</v>
      </c>
      <c r="GD22" s="91" t="s">
        <v>190</v>
      </c>
      <c r="GE22" s="91" t="s">
        <v>190</v>
      </c>
      <c r="GF22" s="91" t="s">
        <v>190</v>
      </c>
      <c r="GG22" s="91" t="s">
        <v>190</v>
      </c>
    </row>
    <row r="23" spans="1:189" x14ac:dyDescent="0.25">
      <c r="A23" s="73" t="s">
        <v>9</v>
      </c>
      <c r="B23" s="10" t="s">
        <v>25</v>
      </c>
      <c r="C23" s="10" t="s">
        <v>26</v>
      </c>
      <c r="D23" s="113">
        <v>1.6</v>
      </c>
      <c r="E23" s="113">
        <f>IF(D23&lt;&gt;"",D23/((E$6*E$7)*10^-3),"")</f>
        <v>2.6878672193593633</v>
      </c>
      <c r="F23" s="114" t="s">
        <v>55</v>
      </c>
      <c r="G23" s="113" t="e">
        <f>IF(F23&lt;&gt;"",F23/((G$6*G$7)*10^-3),"")</f>
        <v>#VALUE!</v>
      </c>
      <c r="H23" s="113" t="s">
        <v>277</v>
      </c>
      <c r="I23" s="113">
        <f>IF(H23&lt;&gt;"",H23/((I$6*I$7)*10^-3),"")</f>
        <v>237.88048487972162</v>
      </c>
      <c r="J23" s="114" t="s">
        <v>55</v>
      </c>
      <c r="K23" s="114" t="e">
        <f>IF(J23&lt;&gt;"",J23/((K$6*K$7)*10^-3),"")</f>
        <v>#VALUE!</v>
      </c>
      <c r="L23" s="113" t="s">
        <v>340</v>
      </c>
      <c r="M23" s="113">
        <f>IF(L23&lt;&gt;"",L23/((M$6*M$7)*10^-3),"")</f>
        <v>518.17602040816325</v>
      </c>
      <c r="N23" s="114" t="s">
        <v>55</v>
      </c>
      <c r="O23" s="114" t="e">
        <f>IF(N23&lt;&gt;"",N23/((O$6*O$7)*10^-3),"")</f>
        <v>#VALUE!</v>
      </c>
      <c r="P23" s="113" t="s">
        <v>369</v>
      </c>
      <c r="Q23" s="113">
        <f>IF(P23&lt;&gt;"",P23/((Q$6*Q$7)*10^-3),"")</f>
        <v>46.154154877290154</v>
      </c>
      <c r="R23" s="114" t="s">
        <v>55</v>
      </c>
      <c r="S23" s="114" t="e">
        <f>IF(R23&lt;&gt;"",R23/((S$6*S$7)*10^-3),"")</f>
        <v>#VALUE!</v>
      </c>
      <c r="T23" s="113" t="s">
        <v>371</v>
      </c>
      <c r="U23" s="113">
        <f>IF(T23&lt;&gt;"",T23/((U$6*U$7)*10^-3),"")</f>
        <v>1987.2877688848432</v>
      </c>
      <c r="V23" s="113" t="s">
        <v>222</v>
      </c>
      <c r="W23" s="113">
        <f>IF(V23&lt;&gt;"",V23/((W$6*W$7)*10^-3),"")</f>
        <v>0.47011108511254357</v>
      </c>
      <c r="X23" s="113">
        <v>32</v>
      </c>
      <c r="Y23" s="113">
        <f t="shared" si="10"/>
        <v>56.665500892038942</v>
      </c>
      <c r="Z23" s="114" t="s">
        <v>55</v>
      </c>
      <c r="AA23" s="113" t="e">
        <f t="shared" si="11"/>
        <v>#VALUE!</v>
      </c>
      <c r="AB23" s="113">
        <v>31</v>
      </c>
      <c r="AC23" s="113">
        <f t="shared" si="12"/>
        <v>54.019202955373167</v>
      </c>
      <c r="AD23" s="114" t="s">
        <v>55</v>
      </c>
      <c r="AE23" s="113" t="e">
        <f t="shared" si="13"/>
        <v>#VALUE!</v>
      </c>
      <c r="AF23" s="113">
        <v>6.9</v>
      </c>
      <c r="AG23" s="113">
        <f t="shared" si="14"/>
        <v>11.776914516668603</v>
      </c>
      <c r="AH23" s="114" t="s">
        <v>55</v>
      </c>
      <c r="AI23" s="113" t="e">
        <f>IF(AH23&lt;&gt;"",AH23/((AI$6*AI$7)*10^-3),"")</f>
        <v>#VALUE!</v>
      </c>
      <c r="AJ23" s="113">
        <v>14</v>
      </c>
      <c r="AK23" s="113">
        <f>IF(AJ23&lt;&gt;"",AJ23/((AK$6*AK$7)*10^-3),"")</f>
        <v>24.093731499456169</v>
      </c>
      <c r="AL23" s="114" t="s">
        <v>55</v>
      </c>
      <c r="AM23" s="113" t="e">
        <f>IF(AL23&lt;&gt;"",AL23/((AM$6*AM$7)*10^-3),"")</f>
        <v>#VALUE!</v>
      </c>
      <c r="AN23" s="113" t="s">
        <v>287</v>
      </c>
      <c r="AO23" s="113">
        <f>IF(AN23&lt;&gt;"",AN23/((AO$6*AO$7)*10^-3),"")</f>
        <v>2.969179912508165</v>
      </c>
      <c r="AP23" s="114" t="s">
        <v>55</v>
      </c>
      <c r="AQ23" s="114" t="e">
        <f>IF(AP23&lt;&gt;"",AP23/((AQ$6*AQ$7)*10^-3),"")</f>
        <v>#VALUE!</v>
      </c>
      <c r="AR23" s="113" t="s">
        <v>373</v>
      </c>
      <c r="AS23" s="113">
        <f>IF(AR23&lt;&gt;"",AR23/((AS$6*AS$7)*10^-3),"")</f>
        <v>104.30401668864268</v>
      </c>
      <c r="AT23" s="114" t="s">
        <v>55</v>
      </c>
      <c r="AU23" s="114" t="e">
        <f>IF(AT23&lt;&gt;"",AT23/((AU$6*AU$7)*10^-3),"")</f>
        <v>#VALUE!</v>
      </c>
      <c r="AV23" s="113" t="s">
        <v>277</v>
      </c>
      <c r="AW23" s="113">
        <f>IF(AV23&lt;&gt;"",AV23/((AW$6*AW$7)*10^-3),"")</f>
        <v>267.66266919905291</v>
      </c>
      <c r="AX23" s="114" t="s">
        <v>55</v>
      </c>
      <c r="AY23" s="114" t="e">
        <f>IF(AX23&lt;&gt;"",AX23/((AY$6*AY$7)*10^-3),"")</f>
        <v>#VALUE!</v>
      </c>
      <c r="AZ23" s="113">
        <v>0.65</v>
      </c>
      <c r="BA23" s="113">
        <f>IF(AZ23&lt;&gt;"",AZ23/((BA$6*BA$7)*10^-3),"")</f>
        <v>1.3066101407018105</v>
      </c>
      <c r="BB23" s="114" t="s">
        <v>55</v>
      </c>
      <c r="BC23" s="114" t="e">
        <f>IF(BB23&lt;&gt;"",BB23/((BC$6*BC$7)*10^-3),"")</f>
        <v>#VALUE!</v>
      </c>
      <c r="BD23" s="113">
        <v>0.86</v>
      </c>
      <c r="BE23" s="113">
        <f>IF(BD23&lt;&gt;"",BD23/((BE$6*BE$7)*10^-3),"")</f>
        <v>1.7220026891274551</v>
      </c>
      <c r="BF23" s="114" t="s">
        <v>55</v>
      </c>
      <c r="BG23" s="113" t="e">
        <f>IF(BF23&lt;&gt;"",BF23/((BG$6*BG$7)*10^-3),"")</f>
        <v>#VALUE!</v>
      </c>
      <c r="BH23" s="113">
        <v>1.8</v>
      </c>
      <c r="BI23" s="113">
        <f>IF(BH23&lt;&gt;"",BH23/((BI$6*BI$7)*10^-3),"")</f>
        <v>3.6400036400036395</v>
      </c>
      <c r="BJ23" s="114" t="s">
        <v>55</v>
      </c>
      <c r="BK23" s="113" t="e">
        <f>IF(BJ23&lt;&gt;"",BJ23/((BK$6*BK$7)*10^-3),"")</f>
        <v>#VALUE!</v>
      </c>
      <c r="BL23" s="113" t="s">
        <v>244</v>
      </c>
      <c r="BM23" s="113">
        <f>IF(BL23&lt;&gt;"",BL23/((BM$6*BM$7)*10^-3),"")</f>
        <v>1394.3967560753867</v>
      </c>
      <c r="BN23" s="114" t="s">
        <v>55</v>
      </c>
      <c r="BO23" s="114" t="e">
        <f>IF(BN23&lt;&gt;"",BN23/((BO$6*BO$7)*10^-3),"")</f>
        <v>#VALUE!</v>
      </c>
      <c r="BP23" s="113" t="s">
        <v>338</v>
      </c>
      <c r="BQ23" s="113">
        <f>IF(BP23&lt;&gt;"",BP23/((BQ$6*BQ$7)*10^-3),"")</f>
        <v>10191.790975632355</v>
      </c>
      <c r="BR23" s="114" t="s">
        <v>55</v>
      </c>
      <c r="BS23" s="114" t="e">
        <f>IF(BR23&lt;&gt;"",BR23/((BS$6*BS$7)*10^-3),"")</f>
        <v>#VALUE!</v>
      </c>
      <c r="BT23" s="113" t="s">
        <v>340</v>
      </c>
      <c r="BU23" s="113">
        <f>IF(BT23&lt;&gt;"",BT23/((BU$6*BU$7)*10^-3),"")</f>
        <v>6088.9929742388767</v>
      </c>
      <c r="BV23" s="114" t="s">
        <v>55</v>
      </c>
      <c r="BW23" s="114" t="e">
        <f>IF(BV23&lt;&gt;"",BV23/((BW$6*BW$7)*10^-3),"")</f>
        <v>#VALUE!</v>
      </c>
      <c r="BX23" s="113" t="s">
        <v>347</v>
      </c>
      <c r="BY23" s="113">
        <f>IF(BX23&lt;&gt;"",BX23/((BY$6*BY$7)*10^-3),"")</f>
        <v>4295348.1379665816</v>
      </c>
      <c r="BZ23" s="113" t="s">
        <v>350</v>
      </c>
      <c r="CA23" s="113">
        <f>IF(BZ23&lt;&gt;"",BZ23/((CA$6*CA$7)*10^-3),"")</f>
        <v>98.179386010664743</v>
      </c>
      <c r="CB23" s="113" t="s">
        <v>354</v>
      </c>
      <c r="CC23" s="113">
        <f>IF(CB23&lt;&gt;"",CB23/((CC$6*CC$7)*10^-3),"")</f>
        <v>2796.5787472584102</v>
      </c>
      <c r="CD23" s="114" t="s">
        <v>55</v>
      </c>
      <c r="CE23" s="114" t="e">
        <f>IF(CD23&lt;&gt;"",CD23/((CE$6*CE$7)*10^-3),"")</f>
        <v>#VALUE!</v>
      </c>
      <c r="CF23" s="113" t="s">
        <v>356</v>
      </c>
      <c r="CG23" s="113">
        <f>IF(CF23&lt;&gt;"",CF23/((CG$6*CG$7)*10^-3),"")</f>
        <v>177.84057688559733</v>
      </c>
      <c r="CH23" s="114" t="s">
        <v>55</v>
      </c>
      <c r="CI23" s="114" t="e">
        <f>IF(CH23&lt;&gt;"",CH23/((CI$6*CI$7)*10^-3),"")</f>
        <v>#VALUE!</v>
      </c>
      <c r="CJ23" s="113" t="s">
        <v>357</v>
      </c>
      <c r="CK23" s="113">
        <f>IF(CJ23&lt;&gt;"",CJ23/((CK$6*CK$7)*10^-3),"")</f>
        <v>26.068347569884388</v>
      </c>
      <c r="CL23" s="114" t="s">
        <v>55</v>
      </c>
      <c r="CM23" s="114" t="e">
        <f>IF(CL23&lt;&gt;"",CL23/((CM$6*CM$7)*10^-3),"")</f>
        <v>#VALUE!</v>
      </c>
      <c r="CN23" s="113">
        <v>32</v>
      </c>
      <c r="CO23" s="113">
        <f>IF(CN23&lt;&gt;"",CN23/((CO$6*CO$7)*10^-3),"")</f>
        <v>1024.6557796990076</v>
      </c>
      <c r="CP23" s="114" t="s">
        <v>55</v>
      </c>
      <c r="CQ23" s="111" t="e">
        <f t="shared" si="86"/>
        <v>#VALUE!</v>
      </c>
      <c r="CR23" s="113" t="s">
        <v>358</v>
      </c>
      <c r="CS23" s="113">
        <f>IF(CR23&lt;&gt;"",CR23/((CS$6*CS$7)*10^-3),"")</f>
        <v>26.160237684445246</v>
      </c>
      <c r="CT23" s="114" t="s">
        <v>55</v>
      </c>
      <c r="CU23" s="114" t="e">
        <f>IF(CT23&lt;&gt;"",CT23/((CU$6*CU$7)*10^-3),"")</f>
        <v>#VALUE!</v>
      </c>
      <c r="CV23" s="113" t="s">
        <v>349</v>
      </c>
      <c r="CW23" s="113">
        <f>IF(CV23&lt;&gt;"",CV23/((CW$6*CW$7)*10^-3),"")</f>
        <v>71.196188837056681</v>
      </c>
      <c r="CX23" s="114" t="s">
        <v>55</v>
      </c>
      <c r="CY23" s="114" t="e">
        <f>IF(CX23&lt;&gt;"",CX23/((CY$6*CY$7)*10^-3),"")</f>
        <v>#VALUE!</v>
      </c>
      <c r="CZ23" s="113" t="s">
        <v>360</v>
      </c>
      <c r="DA23" s="113">
        <f>IF(CZ23&lt;&gt;"",CZ23/((DA$6*DA$7)*10^-3),"")</f>
        <v>186.49757553151809</v>
      </c>
      <c r="DB23" s="114" t="s">
        <v>55</v>
      </c>
      <c r="DC23" s="114" t="e">
        <f>IF(DB23&lt;&gt;"",DB23/((DC$6*DC$7)*10^-3),"")</f>
        <v>#VALUE!</v>
      </c>
      <c r="DD23" s="113" t="s">
        <v>361</v>
      </c>
      <c r="DE23" s="113">
        <f>IF(DD23&lt;&gt;"",DD23/((DE$6*DE$7)*10^-3),"")</f>
        <v>200.93514578961131</v>
      </c>
      <c r="DF23" s="114" t="s">
        <v>55</v>
      </c>
      <c r="DG23" s="114" t="e">
        <f>IF(DF23&lt;&gt;"",DF23/((DG$6*DG$7)*10^-3),"")</f>
        <v>#VALUE!</v>
      </c>
      <c r="DH23" s="113">
        <v>0.57999999999999996</v>
      </c>
      <c r="DI23" s="113">
        <f>IF(DH23&lt;&gt;"",DH23/((DI$6*DI$7)*10^-3),"")</f>
        <v>18.643522982963677</v>
      </c>
      <c r="DJ23" s="114" t="s">
        <v>55</v>
      </c>
      <c r="DK23" s="113" t="e">
        <f>IF(DJ23&lt;&gt;"",DJ23/((DK$6*DK$7)*10^-3),"")</f>
        <v>#VALUE!</v>
      </c>
      <c r="DL23" s="113">
        <v>17</v>
      </c>
      <c r="DM23" s="113">
        <f>IF(DL23&lt;&gt;"",DL23/((DM$6*DM$7)*10^-3),"")</f>
        <v>395.0227138060439</v>
      </c>
      <c r="DN23" s="114" t="s">
        <v>55</v>
      </c>
      <c r="DO23" s="113" t="e">
        <f>IF(DN23&lt;&gt;"",DN23/((DO$6*DO$7)*10^-3),"")</f>
        <v>#VALUE!</v>
      </c>
      <c r="DP23" s="113">
        <v>0.38</v>
      </c>
      <c r="DQ23" s="113">
        <f>IF(DP23&lt;&gt;"",DP23/((DQ$6*DQ$7)*10^-3),"")</f>
        <v>9.3780848963474845</v>
      </c>
      <c r="DR23" s="114" t="s">
        <v>55</v>
      </c>
      <c r="DS23" s="113" t="e">
        <f>IF(DR23&lt;&gt;"",DR23/((DS$6*DS$7)*10^-3),"")</f>
        <v>#VALUE!</v>
      </c>
      <c r="DT23" s="113">
        <v>0.24</v>
      </c>
      <c r="DU23" s="113">
        <f>IF(DT23&lt;&gt;"",DT23/((DU$6*DU$7)*10^-3),"")</f>
        <v>6.5243985320103288</v>
      </c>
      <c r="DV23" s="114" t="s">
        <v>55</v>
      </c>
      <c r="DW23" s="113" t="e">
        <f>IF(DV23&lt;&gt;"",DV23/((DW$6*DW$7)*10^-3),"")</f>
        <v>#VALUE!</v>
      </c>
      <c r="DX23" s="114" t="s">
        <v>55</v>
      </c>
      <c r="DY23" s="113" t="e">
        <f>IF(DX23&lt;&gt;"",DX23/((DY$6*DY$7)*10^-3),"")</f>
        <v>#VALUE!</v>
      </c>
      <c r="DZ23" s="114" t="s">
        <v>55</v>
      </c>
      <c r="EA23" s="113" t="e">
        <f>IF(DZ23&lt;&gt;"",DZ23/((EA$6*EA$7)*10^-3),"")</f>
        <v>#VALUE!</v>
      </c>
      <c r="EB23" s="114" t="s">
        <v>55</v>
      </c>
      <c r="EC23" s="111" t="e">
        <f t="shared" si="62"/>
        <v>#VALUE!</v>
      </c>
      <c r="ED23" s="114" t="s">
        <v>55</v>
      </c>
      <c r="EE23" s="114" t="e">
        <f>IF(ED23&lt;&gt;"",ED23/((EE$6*EE$7)*10^-3),"")</f>
        <v>#VALUE!</v>
      </c>
      <c r="EF23" s="113" t="s">
        <v>279</v>
      </c>
      <c r="EG23" s="113">
        <f>IF(EF23&lt;&gt;"",EF23/((EG$6*EG$7)*10^-3),"")</f>
        <v>9.4583955779218787</v>
      </c>
      <c r="EH23" s="114" t="s">
        <v>55</v>
      </c>
      <c r="EI23" s="114" t="e">
        <f>IF(EH23&lt;&gt;"",EH23/((EI$6*EI$7)*10^-3),"")</f>
        <v>#VALUE!</v>
      </c>
      <c r="EJ23" s="113" t="s">
        <v>301</v>
      </c>
      <c r="EK23" s="113">
        <f>IF(EJ23&lt;&gt;"",EJ23/((EK$6*EK$7)*10^-3),"")</f>
        <v>11402.679629712982</v>
      </c>
      <c r="EL23" s="114" t="s">
        <v>55</v>
      </c>
      <c r="EM23" s="114" t="e">
        <f>IF(EL23&lt;&gt;"",EL23/((EM$6*EM$7)*10^-3),"")</f>
        <v>#VALUE!</v>
      </c>
      <c r="EN23" s="113" t="s">
        <v>303</v>
      </c>
      <c r="EO23" s="113">
        <f>IF(EN23&lt;&gt;"",EN23/((EO$6*EO$7)*10^-3),"")</f>
        <v>1705.177670842907</v>
      </c>
      <c r="EP23" s="114" t="s">
        <v>55</v>
      </c>
      <c r="EQ23" s="114" t="e">
        <f>IF(EP23&lt;&gt;"",EP23/((EQ$6*EQ$7)*10^-3),"")</f>
        <v>#VALUE!</v>
      </c>
      <c r="ER23" s="113" t="s">
        <v>251</v>
      </c>
      <c r="ES23" s="113">
        <f>IF(ER23&lt;&gt;"",ER23/((ES$6*ES$7)*10^-3),"")</f>
        <v>179.12989854200006</v>
      </c>
      <c r="ET23" s="114" t="s">
        <v>55</v>
      </c>
      <c r="EU23" s="114" t="e">
        <f>IF(ET23&lt;&gt;"",ET23/((EU$6*EU$7)*10^-3),"")</f>
        <v>#VALUE!</v>
      </c>
      <c r="EV23" s="113" t="s">
        <v>327</v>
      </c>
      <c r="EW23" s="113">
        <f>IF(EV23&lt;&gt;"",EV23/((EW$6*EW$7)*10^-3),"")</f>
        <v>387.29666924864449</v>
      </c>
      <c r="EX23" s="114" t="s">
        <v>55</v>
      </c>
      <c r="EY23" s="114" t="e">
        <f>IF(EX23&lt;&gt;"",EX23/((EY$6*EY$7)*10^-3),"")</f>
        <v>#VALUE!</v>
      </c>
      <c r="EZ23" s="113" t="s">
        <v>328</v>
      </c>
      <c r="FA23" s="113">
        <f>IF(EZ23&lt;&gt;"",EZ23/((FA$6*FA$7)*10^-3),"")</f>
        <v>2031.4581600582935</v>
      </c>
      <c r="FB23" s="114" t="s">
        <v>55</v>
      </c>
      <c r="FC23" s="114" t="e">
        <f>IF(FB23&lt;&gt;"",FB23/((FC$6*FC$7)*10^-3),"")</f>
        <v>#VALUE!</v>
      </c>
      <c r="FD23" s="113" t="s">
        <v>329</v>
      </c>
      <c r="FE23" s="113">
        <f>IF(FD23&lt;&gt;"",FD23/((FE$6*FE$7)*10^-3),"")</f>
        <v>196989.39590928791</v>
      </c>
      <c r="FF23" s="113" t="s">
        <v>317</v>
      </c>
      <c r="FG23" s="113">
        <f>IF(FF23&lt;&gt;"",FF23/((FG$6*FG$7)*10^-3),"")</f>
        <v>22.123424463658488</v>
      </c>
      <c r="FH23" s="113" t="s">
        <v>330</v>
      </c>
      <c r="FI23" s="113">
        <f>IF(FH23&lt;&gt;"",FH23/((FI$6*FI$7)*10^-3),"")</f>
        <v>115338.30694617922</v>
      </c>
      <c r="FJ23" s="113" t="s">
        <v>222</v>
      </c>
      <c r="FK23" s="113">
        <f>IF(FJ23&lt;&gt;"",FJ23/((FK$6*FK$7)*10^-3),"")</f>
        <v>6.1888847629657135</v>
      </c>
      <c r="FL23" s="113" t="s">
        <v>331</v>
      </c>
      <c r="FM23" s="113">
        <f>IF(FL23&lt;&gt;"",FL23/((FM$6*FM$7)*10^-3),"")</f>
        <v>1963.7324986004742</v>
      </c>
      <c r="FN23" s="114" t="s">
        <v>55</v>
      </c>
      <c r="FO23" s="114" t="e">
        <f>IF(FN23&lt;&gt;"",FN23/((FO$6*FO$7)*10^-3),"")</f>
        <v>#VALUE!</v>
      </c>
      <c r="FP23" s="113" t="s">
        <v>332</v>
      </c>
      <c r="FQ23" s="113">
        <f>IF(FP23&lt;&gt;"",FP23/((FQ$6*FQ$7)*10^-3),"")</f>
        <v>23705.570809140147</v>
      </c>
      <c r="FR23" s="114" t="s">
        <v>55</v>
      </c>
      <c r="FS23" s="114" t="e">
        <f>IF(FR23&lt;&gt;"",FR23/((FS$6*FS$7)*10^-3),"")</f>
        <v>#VALUE!</v>
      </c>
      <c r="FT23" s="113" t="s">
        <v>333</v>
      </c>
      <c r="FU23" s="113">
        <f>IF(FT23&lt;&gt;"",FT23/((FU$6*FU$7)*10^-3),"")</f>
        <v>1476468.0521842868</v>
      </c>
      <c r="FV23" s="113" t="s">
        <v>335</v>
      </c>
      <c r="FW23" s="113">
        <f>IF(FV23&lt;&gt;"",FV23/((FW$6*FW$7)*10^-3),"")</f>
        <v>15.65056135315344</v>
      </c>
      <c r="FX23" s="91" t="s">
        <v>55</v>
      </c>
      <c r="FY23" s="91" t="s">
        <v>55</v>
      </c>
      <c r="FZ23" s="91" t="s">
        <v>55</v>
      </c>
      <c r="GA23" s="91" t="s">
        <v>55</v>
      </c>
      <c r="GB23" s="91" t="s">
        <v>55</v>
      </c>
      <c r="GC23" s="91" t="s">
        <v>55</v>
      </c>
      <c r="GD23" s="91" t="s">
        <v>55</v>
      </c>
      <c r="GE23" s="91" t="s">
        <v>55</v>
      </c>
      <c r="GF23" s="91" t="s">
        <v>55</v>
      </c>
      <c r="GG23" s="91" t="s">
        <v>55</v>
      </c>
    </row>
    <row r="24" spans="1:189" x14ac:dyDescent="0.25">
      <c r="B24" s="10"/>
      <c r="C24" s="10"/>
    </row>
  </sheetData>
  <mergeCells count="44">
    <mergeCell ref="FD3:FG3"/>
    <mergeCell ref="FH3:FK3"/>
    <mergeCell ref="FL3:FO3"/>
    <mergeCell ref="FP3:FS3"/>
    <mergeCell ref="FT3:FW3"/>
    <mergeCell ref="EJ3:EM3"/>
    <mergeCell ref="EN3:EQ3"/>
    <mergeCell ref="ER3:EU3"/>
    <mergeCell ref="EV3:EY3"/>
    <mergeCell ref="EZ3:FC3"/>
    <mergeCell ref="DX3:EA3"/>
    <mergeCell ref="EB3:EE3"/>
    <mergeCell ref="EF3:EI3"/>
    <mergeCell ref="BP3:BS3"/>
    <mergeCell ref="BT3:BW3"/>
    <mergeCell ref="BX3:CA3"/>
    <mergeCell ref="CN3:CQ3"/>
    <mergeCell ref="CR3:CU3"/>
    <mergeCell ref="X3:AA3"/>
    <mergeCell ref="AB3:AE3"/>
    <mergeCell ref="DL3:DO3"/>
    <mergeCell ref="DP3:DS3"/>
    <mergeCell ref="DT3:DW3"/>
    <mergeCell ref="CV3:CY3"/>
    <mergeCell ref="CZ3:DC3"/>
    <mergeCell ref="DD3:DG3"/>
    <mergeCell ref="DH3:DK3"/>
    <mergeCell ref="AF3:AI3"/>
    <mergeCell ref="AJ3:AM3"/>
    <mergeCell ref="AN3:AQ3"/>
    <mergeCell ref="AR3:AU3"/>
    <mergeCell ref="AV3:AY3"/>
    <mergeCell ref="AZ3:BC3"/>
    <mergeCell ref="BD3:BG3"/>
    <mergeCell ref="D3:G3"/>
    <mergeCell ref="H3:K3"/>
    <mergeCell ref="L3:O3"/>
    <mergeCell ref="P3:S3"/>
    <mergeCell ref="T3:W3"/>
    <mergeCell ref="BH3:BK3"/>
    <mergeCell ref="BL3:BO3"/>
    <mergeCell ref="CB3:CE3"/>
    <mergeCell ref="CF3:CI3"/>
    <mergeCell ref="CJ3:CM3"/>
  </mergeCells>
  <conditionalFormatting sqref="D12:FL23 FN12:FW23">
    <cfRule type="containsText" dxfId="105" priority="2" operator="containsText" text="&lt;">
      <formula>NOT(ISERROR(SEARCH("&lt;",D12)))</formula>
    </cfRule>
  </conditionalFormatting>
  <conditionalFormatting sqref="FM12:FM23">
    <cfRule type="containsText" dxfId="104" priority="1" operator="containsText" text="&lt;">
      <formula>NOT(ISERROR(SEARCH("&lt;",FM12)))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G82"/>
  <sheetViews>
    <sheetView zoomScale="85" zoomScaleNormal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B9" sqref="B9:F22"/>
    </sheetView>
  </sheetViews>
  <sheetFormatPr baseColWidth="10" defaultRowHeight="15" x14ac:dyDescent="0.25"/>
  <cols>
    <col min="1" max="1" width="11.42578125" style="71"/>
    <col min="2" max="2" width="38.7109375" style="71" customWidth="1"/>
    <col min="3" max="3" width="26.140625" style="71" customWidth="1"/>
    <col min="4" max="16384" width="11.42578125" style="71"/>
  </cols>
  <sheetData>
    <row r="5" spans="2:111" x14ac:dyDescent="0.25">
      <c r="B5" s="72"/>
      <c r="C5" s="72"/>
      <c r="D5" s="72"/>
      <c r="E5" s="72"/>
    </row>
    <row r="6" spans="2:111" x14ac:dyDescent="0.25">
      <c r="B6" s="72"/>
      <c r="C6" s="72"/>
      <c r="D6" s="72"/>
      <c r="E6" s="72"/>
    </row>
    <row r="7" spans="2:111" x14ac:dyDescent="0.25">
      <c r="B7" s="72"/>
      <c r="C7" s="72"/>
      <c r="D7" s="72"/>
      <c r="E7" s="72"/>
      <c r="G7" s="72"/>
    </row>
    <row r="8" spans="2:111" x14ac:dyDescent="0.25">
      <c r="B8" s="72"/>
      <c r="C8" s="72"/>
      <c r="D8" s="72"/>
      <c r="E8" s="72"/>
      <c r="G8" s="72"/>
    </row>
    <row r="9" spans="2:111" x14ac:dyDescent="0.25">
      <c r="B9" s="155" t="s">
        <v>210</v>
      </c>
      <c r="C9" s="155" t="s">
        <v>211</v>
      </c>
      <c r="D9" s="157" t="s">
        <v>99</v>
      </c>
      <c r="E9" s="157"/>
      <c r="F9" s="158"/>
      <c r="G9" s="152" t="s">
        <v>100</v>
      </c>
      <c r="H9" s="153"/>
      <c r="I9" s="154"/>
      <c r="J9" s="152" t="s">
        <v>101</v>
      </c>
      <c r="K9" s="153"/>
      <c r="L9" s="154"/>
      <c r="M9" s="152" t="s">
        <v>132</v>
      </c>
      <c r="N9" s="153"/>
      <c r="O9" s="154"/>
      <c r="P9" s="152" t="s">
        <v>133</v>
      </c>
      <c r="Q9" s="153"/>
      <c r="R9" s="154"/>
      <c r="S9" s="152" t="s">
        <v>20</v>
      </c>
      <c r="T9" s="153"/>
      <c r="U9" s="154"/>
      <c r="V9" s="152" t="s">
        <v>21</v>
      </c>
      <c r="W9" s="153"/>
      <c r="X9" s="154"/>
      <c r="Y9" s="152" t="s">
        <v>22</v>
      </c>
      <c r="Z9" s="153"/>
      <c r="AA9" s="154"/>
      <c r="AB9" s="152" t="s">
        <v>23</v>
      </c>
      <c r="AC9" s="153"/>
      <c r="AD9" s="154"/>
      <c r="AE9" s="152" t="s">
        <v>33</v>
      </c>
      <c r="AF9" s="153"/>
      <c r="AG9" s="154"/>
      <c r="AH9" s="152" t="s">
        <v>34</v>
      </c>
      <c r="AI9" s="153"/>
      <c r="AJ9" s="154"/>
      <c r="AK9" s="152" t="s">
        <v>35</v>
      </c>
      <c r="AL9" s="153"/>
      <c r="AM9" s="154"/>
      <c r="AN9" s="152" t="s">
        <v>36</v>
      </c>
      <c r="AO9" s="153"/>
      <c r="AP9" s="154"/>
      <c r="AQ9" s="152" t="s">
        <v>37</v>
      </c>
      <c r="AR9" s="153"/>
      <c r="AS9" s="154"/>
      <c r="AT9" s="152" t="s">
        <v>39</v>
      </c>
      <c r="AU9" s="153"/>
      <c r="AV9" s="154"/>
      <c r="AW9" s="152" t="s">
        <v>81</v>
      </c>
      <c r="AX9" s="153"/>
      <c r="AY9" s="154"/>
      <c r="AZ9" s="152" t="s">
        <v>82</v>
      </c>
      <c r="BA9" s="153"/>
      <c r="BB9" s="154"/>
      <c r="BC9" s="152" t="s">
        <v>83</v>
      </c>
      <c r="BD9" s="153"/>
      <c r="BE9" s="154"/>
      <c r="BF9" s="152" t="s">
        <v>84</v>
      </c>
      <c r="BG9" s="153"/>
      <c r="BH9" s="154"/>
      <c r="BI9" s="152" t="s">
        <v>85</v>
      </c>
      <c r="BJ9" s="153"/>
      <c r="BK9" s="154"/>
      <c r="BL9" s="152" t="s">
        <v>86</v>
      </c>
      <c r="BM9" s="153"/>
      <c r="BN9" s="154"/>
      <c r="BO9" s="152" t="s">
        <v>87</v>
      </c>
      <c r="BP9" s="153"/>
      <c r="BQ9" s="154"/>
      <c r="BR9" s="152" t="s">
        <v>88</v>
      </c>
      <c r="BS9" s="153"/>
      <c r="BT9" s="154"/>
      <c r="BU9" s="152" t="s">
        <v>89</v>
      </c>
      <c r="BV9" s="153"/>
      <c r="BW9" s="154"/>
      <c r="BX9" s="152" t="s">
        <v>90</v>
      </c>
      <c r="BY9" s="153"/>
      <c r="BZ9" s="154"/>
      <c r="CA9" s="152" t="s">
        <v>91</v>
      </c>
      <c r="CB9" s="153"/>
      <c r="CC9" s="154"/>
      <c r="CD9" s="152" t="s">
        <v>92</v>
      </c>
      <c r="CE9" s="153"/>
      <c r="CF9" s="154"/>
      <c r="CG9" s="152" t="s">
        <v>93</v>
      </c>
      <c r="CH9" s="153"/>
      <c r="CI9" s="154"/>
      <c r="CJ9" s="152" t="s">
        <v>94</v>
      </c>
      <c r="CK9" s="153"/>
      <c r="CL9" s="154"/>
      <c r="CM9" s="152" t="s">
        <v>95</v>
      </c>
      <c r="CN9" s="153"/>
      <c r="CO9" s="154"/>
      <c r="CP9" s="152" t="s">
        <v>96</v>
      </c>
      <c r="CQ9" s="153"/>
      <c r="CR9" s="154"/>
      <c r="CS9" s="152" t="s">
        <v>97</v>
      </c>
      <c r="CT9" s="153"/>
      <c r="CU9" s="154"/>
      <c r="CV9" s="152" t="s">
        <v>98</v>
      </c>
      <c r="CW9" s="153"/>
      <c r="CX9" s="154"/>
      <c r="CY9" s="152" t="s">
        <v>188</v>
      </c>
      <c r="CZ9" s="153"/>
      <c r="DA9" s="153"/>
      <c r="DC9" s="91" t="s">
        <v>52</v>
      </c>
      <c r="DD9" s="91" t="s">
        <v>195</v>
      </c>
      <c r="DF9" s="71" t="s">
        <v>52</v>
      </c>
      <c r="DG9" s="71" t="s">
        <v>53</v>
      </c>
    </row>
    <row r="10" spans="2:111" x14ac:dyDescent="0.25">
      <c r="B10" s="155"/>
      <c r="C10" s="156"/>
      <c r="D10" s="159" t="s">
        <v>207</v>
      </c>
      <c r="E10" s="159" t="s">
        <v>208</v>
      </c>
      <c r="F10" s="159" t="s">
        <v>209</v>
      </c>
      <c r="G10" s="159" t="s">
        <v>207</v>
      </c>
      <c r="H10" s="159" t="s">
        <v>208</v>
      </c>
      <c r="I10" s="159" t="s">
        <v>209</v>
      </c>
      <c r="J10" s="159" t="s">
        <v>207</v>
      </c>
      <c r="K10" s="159" t="s">
        <v>208</v>
      </c>
      <c r="L10" s="159" t="s">
        <v>209</v>
      </c>
      <c r="M10" s="159" t="s">
        <v>207</v>
      </c>
      <c r="N10" s="159" t="s">
        <v>208</v>
      </c>
      <c r="O10" s="159" t="s">
        <v>209</v>
      </c>
      <c r="P10" s="159" t="s">
        <v>207</v>
      </c>
      <c r="Q10" s="159" t="s">
        <v>208</v>
      </c>
      <c r="R10" s="159" t="s">
        <v>209</v>
      </c>
      <c r="S10" s="159" t="s">
        <v>207</v>
      </c>
      <c r="T10" s="159" t="s">
        <v>208</v>
      </c>
      <c r="U10" s="159" t="s">
        <v>209</v>
      </c>
      <c r="V10" s="159" t="s">
        <v>207</v>
      </c>
      <c r="W10" s="159" t="s">
        <v>208</v>
      </c>
      <c r="X10" s="159" t="s">
        <v>209</v>
      </c>
      <c r="Y10" s="159" t="s">
        <v>207</v>
      </c>
      <c r="Z10" s="159" t="s">
        <v>208</v>
      </c>
      <c r="AA10" s="159" t="s">
        <v>209</v>
      </c>
      <c r="AB10" s="159" t="s">
        <v>207</v>
      </c>
      <c r="AC10" s="159" t="s">
        <v>208</v>
      </c>
      <c r="AD10" s="159" t="s">
        <v>209</v>
      </c>
      <c r="AE10" s="159" t="s">
        <v>207</v>
      </c>
      <c r="AF10" s="159" t="s">
        <v>208</v>
      </c>
      <c r="AG10" s="159" t="s">
        <v>209</v>
      </c>
      <c r="AH10" s="159" t="s">
        <v>207</v>
      </c>
      <c r="AI10" s="159" t="s">
        <v>208</v>
      </c>
      <c r="AJ10" s="159" t="s">
        <v>209</v>
      </c>
      <c r="AK10" s="159" t="s">
        <v>207</v>
      </c>
      <c r="AL10" s="159" t="s">
        <v>208</v>
      </c>
      <c r="AM10" s="159" t="s">
        <v>209</v>
      </c>
      <c r="AN10" s="159" t="s">
        <v>207</v>
      </c>
      <c r="AO10" s="159" t="s">
        <v>208</v>
      </c>
      <c r="AP10" s="159" t="s">
        <v>209</v>
      </c>
      <c r="AQ10" s="159" t="s">
        <v>207</v>
      </c>
      <c r="AR10" s="159" t="s">
        <v>208</v>
      </c>
      <c r="AS10" s="159" t="s">
        <v>209</v>
      </c>
      <c r="AT10" s="159" t="s">
        <v>207</v>
      </c>
      <c r="AU10" s="159" t="s">
        <v>208</v>
      </c>
      <c r="AV10" s="159" t="s">
        <v>209</v>
      </c>
      <c r="AW10" s="159" t="s">
        <v>207</v>
      </c>
      <c r="AX10" s="159" t="s">
        <v>208</v>
      </c>
      <c r="AY10" s="159" t="s">
        <v>209</v>
      </c>
      <c r="AZ10" s="159" t="s">
        <v>207</v>
      </c>
      <c r="BA10" s="159" t="s">
        <v>208</v>
      </c>
      <c r="BB10" s="159" t="s">
        <v>209</v>
      </c>
      <c r="BC10" s="159" t="s">
        <v>207</v>
      </c>
      <c r="BD10" s="159" t="s">
        <v>208</v>
      </c>
      <c r="BE10" s="159" t="s">
        <v>209</v>
      </c>
      <c r="BF10" s="159" t="s">
        <v>207</v>
      </c>
      <c r="BG10" s="159" t="s">
        <v>208</v>
      </c>
      <c r="BH10" s="159" t="s">
        <v>209</v>
      </c>
      <c r="BI10" s="159" t="s">
        <v>207</v>
      </c>
      <c r="BJ10" s="159" t="s">
        <v>208</v>
      </c>
      <c r="BK10" s="159" t="s">
        <v>209</v>
      </c>
      <c r="BL10" s="159" t="s">
        <v>207</v>
      </c>
      <c r="BM10" s="159" t="s">
        <v>208</v>
      </c>
      <c r="BN10" s="159" t="s">
        <v>209</v>
      </c>
      <c r="BO10" s="159" t="s">
        <v>207</v>
      </c>
      <c r="BP10" s="159" t="s">
        <v>208</v>
      </c>
      <c r="BQ10" s="159" t="s">
        <v>209</v>
      </c>
      <c r="BR10" s="159" t="s">
        <v>207</v>
      </c>
      <c r="BS10" s="159" t="s">
        <v>208</v>
      </c>
      <c r="BT10" s="159" t="s">
        <v>209</v>
      </c>
      <c r="BU10" s="159" t="s">
        <v>207</v>
      </c>
      <c r="BV10" s="159" t="s">
        <v>208</v>
      </c>
      <c r="BW10" s="159" t="s">
        <v>209</v>
      </c>
      <c r="BX10" s="159" t="s">
        <v>207</v>
      </c>
      <c r="BY10" s="159" t="s">
        <v>208</v>
      </c>
      <c r="BZ10" s="159" t="s">
        <v>209</v>
      </c>
      <c r="CA10" s="159" t="s">
        <v>207</v>
      </c>
      <c r="CB10" s="159" t="s">
        <v>208</v>
      </c>
      <c r="CC10" s="159" t="s">
        <v>209</v>
      </c>
      <c r="CD10" s="159" t="s">
        <v>207</v>
      </c>
      <c r="CE10" s="159" t="s">
        <v>208</v>
      </c>
      <c r="CF10" s="159" t="s">
        <v>209</v>
      </c>
      <c r="CG10" s="159" t="s">
        <v>207</v>
      </c>
      <c r="CH10" s="159" t="s">
        <v>208</v>
      </c>
      <c r="CI10" s="159" t="s">
        <v>209</v>
      </c>
      <c r="CJ10" s="159" t="s">
        <v>207</v>
      </c>
      <c r="CK10" s="159" t="s">
        <v>208</v>
      </c>
      <c r="CL10" s="159" t="s">
        <v>209</v>
      </c>
      <c r="CM10" s="159" t="s">
        <v>207</v>
      </c>
      <c r="CN10" s="159" t="s">
        <v>208</v>
      </c>
      <c r="CO10" s="159" t="s">
        <v>209</v>
      </c>
      <c r="CP10" s="159" t="s">
        <v>207</v>
      </c>
      <c r="CQ10" s="159" t="s">
        <v>208</v>
      </c>
      <c r="CR10" s="159" t="s">
        <v>209</v>
      </c>
      <c r="CS10" s="159" t="s">
        <v>207</v>
      </c>
      <c r="CT10" s="159" t="s">
        <v>208</v>
      </c>
      <c r="CU10" s="159" t="s">
        <v>209</v>
      </c>
      <c r="CV10" s="159" t="s">
        <v>207</v>
      </c>
      <c r="CW10" s="159" t="s">
        <v>208</v>
      </c>
      <c r="CX10" s="159" t="s">
        <v>209</v>
      </c>
      <c r="CY10" s="159" t="s">
        <v>207</v>
      </c>
      <c r="CZ10" s="159" t="s">
        <v>208</v>
      </c>
      <c r="DA10" s="159" t="s">
        <v>209</v>
      </c>
      <c r="DC10" s="95"/>
      <c r="DD10" s="95"/>
      <c r="DF10" s="71" t="s">
        <v>297</v>
      </c>
      <c r="DG10" s="71" t="s">
        <v>298</v>
      </c>
    </row>
    <row r="11" spans="2:111" x14ac:dyDescent="0.25">
      <c r="B11" s="155"/>
      <c r="C11" s="156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88"/>
      <c r="DC11" s="94" t="s">
        <v>196</v>
      </c>
      <c r="DD11" s="94" t="s">
        <v>197</v>
      </c>
      <c r="DF11" s="71" t="s">
        <v>295</v>
      </c>
      <c r="DG11" s="71" t="s">
        <v>296</v>
      </c>
    </row>
    <row r="12" spans="2:111" x14ac:dyDescent="0.25">
      <c r="B12" s="90" t="s">
        <v>8</v>
      </c>
      <c r="C12" s="96"/>
      <c r="D12" s="136">
        <v>0.2</v>
      </c>
      <c r="E12" s="103"/>
      <c r="F12" s="136">
        <f>D12</f>
        <v>0.2</v>
      </c>
      <c r="G12" s="105">
        <v>0.2</v>
      </c>
      <c r="H12" s="103"/>
      <c r="I12" s="105">
        <f>G12</f>
        <v>0.2</v>
      </c>
      <c r="J12" s="105">
        <v>0.2</v>
      </c>
      <c r="K12" s="103"/>
      <c r="L12" s="105">
        <f>J12</f>
        <v>0.2</v>
      </c>
      <c r="M12" s="105">
        <v>0.2</v>
      </c>
      <c r="N12" s="103"/>
      <c r="O12" s="105">
        <f>M12</f>
        <v>0.2</v>
      </c>
      <c r="P12" s="105">
        <v>0.2</v>
      </c>
      <c r="Q12" s="103"/>
      <c r="R12" s="105">
        <f>P12</f>
        <v>0.2</v>
      </c>
      <c r="S12" s="105">
        <v>0.2</v>
      </c>
      <c r="T12" s="103"/>
      <c r="U12" s="105">
        <f>S12</f>
        <v>0.2</v>
      </c>
      <c r="V12" s="105">
        <v>0.2</v>
      </c>
      <c r="W12" s="103"/>
      <c r="X12" s="105">
        <f>V12</f>
        <v>0.2</v>
      </c>
      <c r="Y12" s="105">
        <v>0.2</v>
      </c>
      <c r="Z12" s="103"/>
      <c r="AA12" s="105">
        <f>Y12</f>
        <v>0.2</v>
      </c>
      <c r="AB12" s="105">
        <v>0.2</v>
      </c>
      <c r="AC12" s="103"/>
      <c r="AD12" s="105">
        <f>AB12</f>
        <v>0.2</v>
      </c>
      <c r="AE12" s="105">
        <v>0.2</v>
      </c>
      <c r="AF12" s="103"/>
      <c r="AG12" s="105">
        <f>AE12</f>
        <v>0.2</v>
      </c>
      <c r="AH12" s="105">
        <v>0.2</v>
      </c>
      <c r="AI12" s="103"/>
      <c r="AJ12" s="105">
        <f>AH12</f>
        <v>0.2</v>
      </c>
      <c r="AK12" s="105">
        <v>0.2</v>
      </c>
      <c r="AL12" s="103"/>
      <c r="AM12" s="105">
        <f>AK12</f>
        <v>0.2</v>
      </c>
      <c r="AN12" s="105">
        <v>0.2</v>
      </c>
      <c r="AO12" s="103"/>
      <c r="AP12" s="105">
        <f>AN12</f>
        <v>0.2</v>
      </c>
      <c r="AQ12" s="105">
        <v>0.2</v>
      </c>
      <c r="AR12" s="103"/>
      <c r="AS12" s="105">
        <f>AQ12</f>
        <v>0.2</v>
      </c>
      <c r="AT12" s="105">
        <v>0.2</v>
      </c>
      <c r="AU12" s="103"/>
      <c r="AV12" s="105">
        <f>AT12</f>
        <v>0.2</v>
      </c>
      <c r="AW12" s="105">
        <v>0.2</v>
      </c>
      <c r="AX12" s="103"/>
      <c r="AY12" s="105">
        <f>AW12</f>
        <v>0.2</v>
      </c>
      <c r="AZ12" s="105">
        <v>0.2</v>
      </c>
      <c r="BA12" s="103"/>
      <c r="BB12" s="105">
        <f>AZ12</f>
        <v>0.2</v>
      </c>
      <c r="BC12" s="105">
        <v>0.2</v>
      </c>
      <c r="BD12" s="103"/>
      <c r="BE12" s="105">
        <f>BC12</f>
        <v>0.2</v>
      </c>
      <c r="BF12" s="105">
        <v>0.2</v>
      </c>
      <c r="BG12" s="103"/>
      <c r="BH12" s="105">
        <f>BF12</f>
        <v>0.2</v>
      </c>
      <c r="BI12" s="105">
        <v>0.2</v>
      </c>
      <c r="BJ12" s="103"/>
      <c r="BK12" s="105">
        <f>BI12</f>
        <v>0.2</v>
      </c>
      <c r="BL12" s="105">
        <v>0.2</v>
      </c>
      <c r="BM12" s="103"/>
      <c r="BN12" s="105">
        <f>BL12</f>
        <v>0.2</v>
      </c>
      <c r="BO12" s="105">
        <v>0.2</v>
      </c>
      <c r="BP12" s="103"/>
      <c r="BQ12" s="105">
        <f>BO12</f>
        <v>0.2</v>
      </c>
      <c r="BR12" s="105">
        <v>0.2</v>
      </c>
      <c r="BS12" s="103"/>
      <c r="BT12" s="105">
        <f>BR12</f>
        <v>0.2</v>
      </c>
      <c r="BU12" s="105">
        <v>0.2</v>
      </c>
      <c r="BV12" s="103"/>
      <c r="BW12" s="105">
        <f>BU12</f>
        <v>0.2</v>
      </c>
      <c r="BX12" s="105">
        <v>0.2</v>
      </c>
      <c r="BY12" s="103"/>
      <c r="BZ12" s="105">
        <f>BX12</f>
        <v>0.2</v>
      </c>
      <c r="CA12" s="105">
        <v>0.2</v>
      </c>
      <c r="CB12" s="103"/>
      <c r="CC12" s="105">
        <f>CA12</f>
        <v>0.2</v>
      </c>
      <c r="CD12" s="105">
        <v>0.2</v>
      </c>
      <c r="CE12" s="103"/>
      <c r="CF12" s="105">
        <f>CD12</f>
        <v>0.2</v>
      </c>
      <c r="CG12" s="105">
        <v>0.2</v>
      </c>
      <c r="CH12" s="103"/>
      <c r="CI12" s="105">
        <f>CG12</f>
        <v>0.2</v>
      </c>
      <c r="CJ12" s="105">
        <v>0.2</v>
      </c>
      <c r="CK12" s="103"/>
      <c r="CL12" s="105">
        <f>CJ12</f>
        <v>0.2</v>
      </c>
      <c r="CM12" s="105">
        <v>0.2</v>
      </c>
      <c r="CN12" s="103"/>
      <c r="CO12" s="105">
        <f>CM12</f>
        <v>0.2</v>
      </c>
      <c r="CP12" s="105">
        <v>0.2</v>
      </c>
      <c r="CQ12" s="103"/>
      <c r="CR12" s="105">
        <f>CP12</f>
        <v>0.2</v>
      </c>
      <c r="CS12" s="105">
        <v>0.2</v>
      </c>
      <c r="CT12" s="103"/>
      <c r="CU12" s="105">
        <f>CS12</f>
        <v>0.2</v>
      </c>
      <c r="CV12" s="105">
        <v>0.2</v>
      </c>
      <c r="CW12" s="103"/>
      <c r="CX12" s="105">
        <f>CV12</f>
        <v>0.2</v>
      </c>
      <c r="CY12" s="105">
        <v>0.2</v>
      </c>
      <c r="CZ12" s="103"/>
      <c r="DA12" s="105">
        <f>CY12</f>
        <v>0.2</v>
      </c>
      <c r="DB12" s="88"/>
      <c r="DC12" s="94" t="s">
        <v>190</v>
      </c>
      <c r="DD12" s="94" t="s">
        <v>190</v>
      </c>
      <c r="DF12" s="71" t="s">
        <v>190</v>
      </c>
      <c r="DG12" s="71" t="s">
        <v>190</v>
      </c>
    </row>
    <row r="13" spans="2:111" x14ac:dyDescent="0.25">
      <c r="B13" s="90" t="s">
        <v>1</v>
      </c>
      <c r="C13" s="96"/>
      <c r="D13" s="136">
        <v>0.2</v>
      </c>
      <c r="E13" s="103"/>
      <c r="F13" s="136">
        <f>D13</f>
        <v>0.2</v>
      </c>
      <c r="G13" s="105">
        <v>0.2</v>
      </c>
      <c r="H13" s="103"/>
      <c r="I13" s="105">
        <f>G13</f>
        <v>0.2</v>
      </c>
      <c r="J13" s="105">
        <v>0.2</v>
      </c>
      <c r="K13" s="103"/>
      <c r="L13" s="105">
        <f>J13</f>
        <v>0.2</v>
      </c>
      <c r="M13" s="105">
        <v>0.2</v>
      </c>
      <c r="N13" s="103"/>
      <c r="O13" s="105">
        <f>M13</f>
        <v>0.2</v>
      </c>
      <c r="P13" s="105">
        <v>0.2</v>
      </c>
      <c r="Q13" s="103"/>
      <c r="R13" s="105">
        <f>P13</f>
        <v>0.2</v>
      </c>
      <c r="S13" s="105">
        <v>0.2</v>
      </c>
      <c r="T13" s="103"/>
      <c r="U13" s="105">
        <f>S13</f>
        <v>0.2</v>
      </c>
      <c r="V13" s="105">
        <v>0.2</v>
      </c>
      <c r="W13" s="103"/>
      <c r="X13" s="105">
        <f>V13</f>
        <v>0.2</v>
      </c>
      <c r="Y13" s="105">
        <v>0.2</v>
      </c>
      <c r="Z13" s="103"/>
      <c r="AA13" s="105">
        <f>Y13</f>
        <v>0.2</v>
      </c>
      <c r="AB13" s="105">
        <v>0.2</v>
      </c>
      <c r="AC13" s="103"/>
      <c r="AD13" s="105">
        <f>AB13</f>
        <v>0.2</v>
      </c>
      <c r="AE13" s="105">
        <v>0.2</v>
      </c>
      <c r="AF13" s="103"/>
      <c r="AG13" s="105">
        <f>AE13</f>
        <v>0.2</v>
      </c>
      <c r="AH13" s="105">
        <v>0.2</v>
      </c>
      <c r="AI13" s="103"/>
      <c r="AJ13" s="105">
        <f>AH13</f>
        <v>0.2</v>
      </c>
      <c r="AK13" s="105">
        <v>0.2</v>
      </c>
      <c r="AL13" s="103"/>
      <c r="AM13" s="105">
        <f>AK13</f>
        <v>0.2</v>
      </c>
      <c r="AN13" s="105">
        <v>0.2</v>
      </c>
      <c r="AO13" s="103"/>
      <c r="AP13" s="105">
        <f>AN13</f>
        <v>0.2</v>
      </c>
      <c r="AQ13" s="105">
        <v>0.2</v>
      </c>
      <c r="AR13" s="103"/>
      <c r="AS13" s="105">
        <f>AQ13</f>
        <v>0.2</v>
      </c>
      <c r="AT13" s="105">
        <v>0.2</v>
      </c>
      <c r="AU13" s="103"/>
      <c r="AV13" s="105">
        <f>AT13</f>
        <v>0.2</v>
      </c>
      <c r="AW13" s="105">
        <v>0.2</v>
      </c>
      <c r="AX13" s="103"/>
      <c r="AY13" s="105">
        <f>AW13</f>
        <v>0.2</v>
      </c>
      <c r="AZ13" s="105">
        <v>0.2</v>
      </c>
      <c r="BA13" s="103"/>
      <c r="BB13" s="105">
        <f>AZ13</f>
        <v>0.2</v>
      </c>
      <c r="BC13" s="105">
        <v>0.2</v>
      </c>
      <c r="BD13" s="103"/>
      <c r="BE13" s="105">
        <f>BC13</f>
        <v>0.2</v>
      </c>
      <c r="BF13" s="105">
        <v>0.2</v>
      </c>
      <c r="BG13" s="103"/>
      <c r="BH13" s="105">
        <f>BF13</f>
        <v>0.2</v>
      </c>
      <c r="BI13" s="105">
        <v>0.2</v>
      </c>
      <c r="BJ13" s="103"/>
      <c r="BK13" s="105">
        <f>BI13</f>
        <v>0.2</v>
      </c>
      <c r="BL13" s="105">
        <v>0.2</v>
      </c>
      <c r="BM13" s="103"/>
      <c r="BN13" s="105">
        <f>BL13</f>
        <v>0.2</v>
      </c>
      <c r="BO13" s="105">
        <v>0.2</v>
      </c>
      <c r="BP13" s="103"/>
      <c r="BQ13" s="105">
        <f>BO13</f>
        <v>0.2</v>
      </c>
      <c r="BR13" s="105">
        <v>0.2</v>
      </c>
      <c r="BS13" s="103"/>
      <c r="BT13" s="105">
        <f>BR13</f>
        <v>0.2</v>
      </c>
      <c r="BU13" s="105">
        <v>0.2</v>
      </c>
      <c r="BV13" s="103"/>
      <c r="BW13" s="105">
        <f>BU13</f>
        <v>0.2</v>
      </c>
      <c r="BX13" s="105">
        <v>0.2</v>
      </c>
      <c r="BY13" s="103"/>
      <c r="BZ13" s="105">
        <f>BX13</f>
        <v>0.2</v>
      </c>
      <c r="CA13" s="105">
        <v>0.2</v>
      </c>
      <c r="CB13" s="103"/>
      <c r="CC13" s="105">
        <f>CA13</f>
        <v>0.2</v>
      </c>
      <c r="CD13" s="105">
        <v>0.2</v>
      </c>
      <c r="CE13" s="103"/>
      <c r="CF13" s="105">
        <f>CD13</f>
        <v>0.2</v>
      </c>
      <c r="CG13" s="105">
        <v>0.2</v>
      </c>
      <c r="CH13" s="103"/>
      <c r="CI13" s="105">
        <f>CG13</f>
        <v>0.2</v>
      </c>
      <c r="CJ13" s="105">
        <v>0.2</v>
      </c>
      <c r="CK13" s="103"/>
      <c r="CL13" s="105">
        <f>CJ13</f>
        <v>0.2</v>
      </c>
      <c r="CM13" s="105">
        <v>0.2</v>
      </c>
      <c r="CN13" s="103"/>
      <c r="CO13" s="105">
        <f>CM13</f>
        <v>0.2</v>
      </c>
      <c r="CP13" s="105">
        <v>0.2</v>
      </c>
      <c r="CQ13" s="103"/>
      <c r="CR13" s="105">
        <f>CP13</f>
        <v>0.2</v>
      </c>
      <c r="CS13" s="105">
        <v>0.2</v>
      </c>
      <c r="CT13" s="103"/>
      <c r="CU13" s="105">
        <f>CS13</f>
        <v>0.2</v>
      </c>
      <c r="CV13" s="105">
        <v>0.2</v>
      </c>
      <c r="CW13" s="103"/>
      <c r="CX13" s="105">
        <f>CV13</f>
        <v>0.2</v>
      </c>
      <c r="CY13" s="105">
        <v>0.2</v>
      </c>
      <c r="CZ13" s="103"/>
      <c r="DA13" s="105">
        <f>CY13</f>
        <v>0.2</v>
      </c>
      <c r="DB13" s="88"/>
      <c r="DC13" s="94" t="s">
        <v>190</v>
      </c>
      <c r="DD13" s="94" t="s">
        <v>190</v>
      </c>
      <c r="DF13" s="71" t="s">
        <v>190</v>
      </c>
      <c r="DG13" s="71" t="s">
        <v>190</v>
      </c>
    </row>
    <row r="14" spans="2:111" x14ac:dyDescent="0.25">
      <c r="B14" s="83" t="s">
        <v>212</v>
      </c>
      <c r="C14" s="84">
        <v>90</v>
      </c>
      <c r="D14" s="107">
        <v>0.2</v>
      </c>
      <c r="E14" s="106" t="str">
        <f>Pompes!$E$3</f>
        <v>10125</v>
      </c>
      <c r="F14" s="107">
        <f>(D14/($C14*E14))*1000000</f>
        <v>0.21947873799725651</v>
      </c>
      <c r="G14" s="107">
        <v>0.2</v>
      </c>
      <c r="H14" s="106" t="str">
        <f>Pompes!$E$4</f>
        <v>10080</v>
      </c>
      <c r="I14" s="107">
        <f>(G14/($C14*H14))*1000000</f>
        <v>0.22045855379188714</v>
      </c>
      <c r="J14" s="107">
        <v>0.2</v>
      </c>
      <c r="K14" s="106" t="str">
        <f>Pompes!$E$5</f>
        <v>10147</v>
      </c>
      <c r="L14" s="107">
        <f>(J14/($C14*K14))*1000000</f>
        <v>0.21900287988787054</v>
      </c>
      <c r="M14" s="107">
        <v>0.2</v>
      </c>
      <c r="N14" s="106" t="str">
        <f>Pompes!$E$6</f>
        <v>10229</v>
      </c>
      <c r="O14" s="107">
        <f>(M14/($C14*N14))*1000000</f>
        <v>0.21724725996893365</v>
      </c>
      <c r="P14" s="107">
        <v>0.2</v>
      </c>
      <c r="Q14" s="106" t="str">
        <f>Pompes!$E$7</f>
        <v>10555</v>
      </c>
      <c r="R14" s="107">
        <f>(P14/($C14*Q14))*1000000</f>
        <v>0.21053739670508975</v>
      </c>
      <c r="S14" s="107">
        <v>0.2</v>
      </c>
      <c r="T14" s="106" t="str">
        <f>Pompes!$E$8</f>
        <v>10638</v>
      </c>
      <c r="U14" s="107">
        <f>(S14/($C14*T14))*1000000</f>
        <v>0.20889473794155125</v>
      </c>
      <c r="V14" s="107">
        <v>0.2</v>
      </c>
      <c r="W14" s="106" t="str">
        <f>Pompes!$E$9</f>
        <v>10620</v>
      </c>
      <c r="X14" s="107">
        <f>(V14/($C14*W14))*1000000</f>
        <v>0.2092487968194183</v>
      </c>
      <c r="Y14" s="107">
        <v>0.2</v>
      </c>
      <c r="Z14" s="106" t="str">
        <f>Pompes!$E$10</f>
        <v>10616</v>
      </c>
      <c r="AA14" s="107">
        <f>(Y14/($C14*Z14))*1000000</f>
        <v>0.20932763962153564</v>
      </c>
      <c r="AB14" s="107">
        <v>0.2</v>
      </c>
      <c r="AC14" s="106" t="str">
        <f>Pompes!$E$12</f>
        <v>10587</v>
      </c>
      <c r="AD14" s="107">
        <f>(AB14/($C14*AC14))*1000000</f>
        <v>0.20990103166357063</v>
      </c>
      <c r="AE14" s="107">
        <v>0.2</v>
      </c>
      <c r="AF14" s="106" t="str">
        <f>Pompes!$E$14</f>
        <v>10584</v>
      </c>
      <c r="AG14" s="107">
        <f>(AE14/($C14*AF14))*1000000</f>
        <v>0.20996052742084489</v>
      </c>
      <c r="AH14" s="107">
        <v>0.2</v>
      </c>
      <c r="AI14" s="106" t="str">
        <f>Pompes!$E$16</f>
        <v>10587</v>
      </c>
      <c r="AJ14" s="107">
        <f>(AH14/($C14*AI14))*1000000</f>
        <v>0.20990103166357063</v>
      </c>
      <c r="AK14" s="107">
        <v>0.2</v>
      </c>
      <c r="AL14" s="106" t="str">
        <f>Pompes!$E$17</f>
        <v>10580</v>
      </c>
      <c r="AM14" s="107">
        <f>(AK14/($C14*AL14))*1000000</f>
        <v>0.21003990758244068</v>
      </c>
      <c r="AN14" s="107">
        <v>0.2</v>
      </c>
      <c r="AO14" s="106" t="str">
        <f>Pompes!$E$18</f>
        <v>10184</v>
      </c>
      <c r="AP14" s="107">
        <f>(AN14/($C14*AO14))*1000000</f>
        <v>0.21820720956620407</v>
      </c>
      <c r="AQ14" s="107">
        <v>0.2</v>
      </c>
      <c r="AR14" s="106" t="str">
        <f>Pompes!$E$19</f>
        <v>10232</v>
      </c>
      <c r="AS14" s="107">
        <f>(AQ14/($C14*AR14))*1000000</f>
        <v>0.21718356354791069</v>
      </c>
      <c r="AT14" s="107">
        <v>0.2</v>
      </c>
      <c r="AU14" s="106" t="str">
        <f>Pompes!$E$22</f>
        <v>11160</v>
      </c>
      <c r="AV14" s="107">
        <f>(AT14/($C14*AU14))*1000000</f>
        <v>0.19912385503783356</v>
      </c>
      <c r="AW14" s="107">
        <v>0.2</v>
      </c>
      <c r="AX14" s="106" t="str">
        <f>Pompes!$E$26</f>
        <v>10185</v>
      </c>
      <c r="AY14" s="107">
        <f>(AW14/($C14*AX14))*1000000</f>
        <v>0.21818578519609449</v>
      </c>
      <c r="AZ14" s="107">
        <v>0.2</v>
      </c>
      <c r="BA14" s="106" t="str">
        <f>Pompes!$E$27</f>
        <v>10186</v>
      </c>
      <c r="BB14" s="107">
        <f>(AZ14/($C14*BA14))*1000000</f>
        <v>0.21816436503261558</v>
      </c>
      <c r="BC14" s="107">
        <v>0.2</v>
      </c>
      <c r="BD14" s="106" t="str">
        <f>Pompes!$E$28</f>
        <v>10184</v>
      </c>
      <c r="BE14" s="107">
        <f>(BC14/($C14*BD14))*1000000</f>
        <v>0.21820720956620407</v>
      </c>
      <c r="BF14" s="107">
        <v>0.2</v>
      </c>
      <c r="BG14" s="106" t="str">
        <f>Pompes!$E$30</f>
        <v>10590</v>
      </c>
      <c r="BH14" s="107">
        <f>(BF14/($C14*BG14))*1000000</f>
        <v>0.20984156961494074</v>
      </c>
      <c r="BI14" s="107">
        <v>0.2</v>
      </c>
      <c r="BJ14" s="106" t="str">
        <f>Pompes!$E$32</f>
        <v>10586</v>
      </c>
      <c r="BK14" s="107">
        <f>(BI14/($C14*BJ14))*1000000</f>
        <v>0.20992085983584191</v>
      </c>
      <c r="BL14" s="107">
        <v>0.2</v>
      </c>
      <c r="BM14" s="106" t="str">
        <f>Pompes!$E$33</f>
        <v>10582</v>
      </c>
      <c r="BN14" s="107">
        <f>(BL14/($C14*BM14))*1000000</f>
        <v>0.21000021000021002</v>
      </c>
      <c r="BO14" s="107">
        <v>0.2</v>
      </c>
      <c r="BP14" s="106" t="str">
        <f>Pompes!$E$34</f>
        <v>10584</v>
      </c>
      <c r="BQ14" s="107">
        <f>(BO14/($C14*BP14))*1000000</f>
        <v>0.20996052742084489</v>
      </c>
      <c r="BR14" s="107">
        <v>0.2</v>
      </c>
      <c r="BS14" s="106" t="str">
        <f>Pompes!$E$36</f>
        <v>10587</v>
      </c>
      <c r="BT14" s="107">
        <f>(BR14/($C14*BS14))*1000000</f>
        <v>0.20990103166357063</v>
      </c>
      <c r="BU14" s="107">
        <v>0.2</v>
      </c>
      <c r="BV14" s="106" t="str">
        <f>Pompes!$E$37</f>
        <v>10591</v>
      </c>
      <c r="BW14" s="107">
        <f>(BU14/($C14*BV14))*1000000</f>
        <v>0.20982175641792297</v>
      </c>
      <c r="BX14" s="107">
        <v>0.2</v>
      </c>
      <c r="BY14" s="106" t="str">
        <f>Pompes!$E$38</f>
        <v>10237</v>
      </c>
      <c r="BZ14" s="107">
        <f>(BX14/($C14*BY14))*1000000</f>
        <v>0.21707748580855937</v>
      </c>
      <c r="CA14" s="107">
        <v>0.2</v>
      </c>
      <c r="CB14" s="106" t="str">
        <f>Pompes!$E$39</f>
        <v>10234</v>
      </c>
      <c r="CC14" s="107">
        <f>(CA14/($C14*CB14))*1000000</f>
        <v>0.21714112001389704</v>
      </c>
      <c r="CD14" s="107">
        <v>0.2</v>
      </c>
      <c r="CE14" s="106" t="str">
        <f>Pompes!$E$40</f>
        <v>10234</v>
      </c>
      <c r="CF14" s="107">
        <f>(CD14/($C14*CE14))*1000000</f>
        <v>0.21714112001389704</v>
      </c>
      <c r="CG14" s="107">
        <v>0.2</v>
      </c>
      <c r="CH14" s="106" t="str">
        <f>Pompes!$E$41</f>
        <v>10106</v>
      </c>
      <c r="CI14" s="107">
        <f>(CG14/($C14*CH14))*1000000</f>
        <v>0.21989137366141129</v>
      </c>
      <c r="CJ14" s="107">
        <v>0.2</v>
      </c>
      <c r="CK14" s="106" t="str">
        <f>Pompes!$E$42</f>
        <v>10113</v>
      </c>
      <c r="CL14" s="107">
        <f>(CJ14/($C14*CK14))*1000000</f>
        <v>0.21973916960567808</v>
      </c>
      <c r="CM14" s="107">
        <v>0.2</v>
      </c>
      <c r="CN14" s="106" t="str">
        <f>Pompes!$E$44</f>
        <v>10109</v>
      </c>
      <c r="CO14" s="107">
        <f>(CM14/($C14*CN14))*1000000</f>
        <v>0.21982611754102507</v>
      </c>
      <c r="CP14" s="107">
        <v>0.2</v>
      </c>
      <c r="CQ14" s="106" t="str">
        <f>Pompes!$E$45</f>
        <v>10143</v>
      </c>
      <c r="CR14" s="107">
        <f>(CP14/($C14*CQ14))*1000000</f>
        <v>0.21908924600435989</v>
      </c>
      <c r="CS14" s="107">
        <v>0.2</v>
      </c>
      <c r="CT14" s="106" t="str">
        <f>Pompes!$E$47</f>
        <v>10098</v>
      </c>
      <c r="CU14" s="107">
        <f>(CS14/($C14*CT14))*1000000</f>
        <v>0.22006557954270373</v>
      </c>
      <c r="CV14" s="107">
        <v>0.2</v>
      </c>
      <c r="CW14" s="106" t="str">
        <f>Pompes!$E$49</f>
        <v>10080</v>
      </c>
      <c r="CX14" s="107">
        <f>(CV14/($C14*CW14))*1000000</f>
        <v>0.22045855379188714</v>
      </c>
      <c r="CY14" s="107">
        <v>0.2</v>
      </c>
      <c r="CZ14" s="106" t="str">
        <f>Pompes!$E$50</f>
        <v>10635</v>
      </c>
      <c r="DA14" s="107">
        <f>(CY14/($C14*CZ14))*1000000</f>
        <v>0.20895366452489161</v>
      </c>
      <c r="DB14" s="87"/>
      <c r="DC14" s="99" t="s">
        <v>190</v>
      </c>
      <c r="DD14" s="99" t="s">
        <v>190</v>
      </c>
      <c r="DF14" s="71" t="s">
        <v>190</v>
      </c>
      <c r="DG14" s="71" t="s">
        <v>190</v>
      </c>
    </row>
    <row r="15" spans="2:111" x14ac:dyDescent="0.25">
      <c r="B15" s="90" t="s">
        <v>28</v>
      </c>
      <c r="C15" s="84"/>
      <c r="D15" s="107">
        <v>0.2</v>
      </c>
      <c r="E15" s="104" t="str">
        <f>Pompes!$E$3</f>
        <v>10125</v>
      </c>
      <c r="F15" s="107">
        <f>D15</f>
        <v>0.2</v>
      </c>
      <c r="G15" s="108">
        <v>0.2</v>
      </c>
      <c r="H15" s="104" t="str">
        <f>Pompes!$E$4</f>
        <v>10080</v>
      </c>
      <c r="I15" s="108">
        <f>G15</f>
        <v>0.2</v>
      </c>
      <c r="J15" s="108">
        <v>0.2</v>
      </c>
      <c r="K15" s="104" t="str">
        <f>Pompes!$E$5</f>
        <v>10147</v>
      </c>
      <c r="L15" s="108">
        <f>J15</f>
        <v>0.2</v>
      </c>
      <c r="M15" s="108">
        <v>0.2</v>
      </c>
      <c r="N15" s="104" t="str">
        <f>Pompes!$E$6</f>
        <v>10229</v>
      </c>
      <c r="O15" s="108">
        <f>M15</f>
        <v>0.2</v>
      </c>
      <c r="P15" s="108">
        <v>0.2</v>
      </c>
      <c r="Q15" s="104" t="str">
        <f>Pompes!$E$7</f>
        <v>10555</v>
      </c>
      <c r="R15" s="108">
        <f>P15</f>
        <v>0.2</v>
      </c>
      <c r="S15" s="108">
        <v>0.2</v>
      </c>
      <c r="T15" s="104" t="str">
        <f>Pompes!$E$8</f>
        <v>10638</v>
      </c>
      <c r="U15" s="108">
        <f>S15</f>
        <v>0.2</v>
      </c>
      <c r="V15" s="108">
        <v>0.2</v>
      </c>
      <c r="W15" s="104" t="str">
        <f>Pompes!$E$9</f>
        <v>10620</v>
      </c>
      <c r="X15" s="108">
        <f>V15</f>
        <v>0.2</v>
      </c>
      <c r="Y15" s="108">
        <v>0.2</v>
      </c>
      <c r="Z15" s="104" t="str">
        <f>Pompes!$E$10</f>
        <v>10616</v>
      </c>
      <c r="AA15" s="108">
        <f>Y15</f>
        <v>0.2</v>
      </c>
      <c r="AB15" s="108">
        <v>0.2</v>
      </c>
      <c r="AC15" s="104" t="str">
        <f>Pompes!$E$12</f>
        <v>10587</v>
      </c>
      <c r="AD15" s="108">
        <f>AB15</f>
        <v>0.2</v>
      </c>
      <c r="AE15" s="108">
        <v>0.2</v>
      </c>
      <c r="AF15" s="104" t="str">
        <f>Pompes!$E$14</f>
        <v>10584</v>
      </c>
      <c r="AG15" s="108">
        <f>AE15</f>
        <v>0.2</v>
      </c>
      <c r="AH15" s="108">
        <v>0.2</v>
      </c>
      <c r="AI15" s="104" t="str">
        <f>Pompes!$E$16</f>
        <v>10587</v>
      </c>
      <c r="AJ15" s="108">
        <f>AH15</f>
        <v>0.2</v>
      </c>
      <c r="AK15" s="108">
        <v>0.2</v>
      </c>
      <c r="AL15" s="104" t="str">
        <f>Pompes!$E$17</f>
        <v>10580</v>
      </c>
      <c r="AM15" s="108">
        <f>AK15</f>
        <v>0.2</v>
      </c>
      <c r="AN15" s="108">
        <v>0.2</v>
      </c>
      <c r="AO15" s="104" t="str">
        <f>Pompes!$E$18</f>
        <v>10184</v>
      </c>
      <c r="AP15" s="108">
        <f>AN15</f>
        <v>0.2</v>
      </c>
      <c r="AQ15" s="108">
        <v>0.2</v>
      </c>
      <c r="AR15" s="104" t="str">
        <f>Pompes!$E$19</f>
        <v>10232</v>
      </c>
      <c r="AS15" s="108">
        <f>AQ15</f>
        <v>0.2</v>
      </c>
      <c r="AT15" s="108">
        <v>0.2</v>
      </c>
      <c r="AU15" s="104" t="str">
        <f>Pompes!$E$22</f>
        <v>11160</v>
      </c>
      <c r="AV15" s="108">
        <f>AT15</f>
        <v>0.2</v>
      </c>
      <c r="AW15" s="108">
        <v>0.2</v>
      </c>
      <c r="AX15" s="104" t="str">
        <f>Pompes!$E$26</f>
        <v>10185</v>
      </c>
      <c r="AY15" s="108">
        <f>AW15</f>
        <v>0.2</v>
      </c>
      <c r="AZ15" s="108">
        <v>0.2</v>
      </c>
      <c r="BA15" s="104" t="str">
        <f>Pompes!$E$27</f>
        <v>10186</v>
      </c>
      <c r="BB15" s="108">
        <f>AZ15</f>
        <v>0.2</v>
      </c>
      <c r="BC15" s="108">
        <v>0.2</v>
      </c>
      <c r="BD15" s="104" t="str">
        <f>Pompes!$E$28</f>
        <v>10184</v>
      </c>
      <c r="BE15" s="108">
        <f>BC15</f>
        <v>0.2</v>
      </c>
      <c r="BF15" s="108">
        <v>0.2</v>
      </c>
      <c r="BG15" s="104" t="str">
        <f>Pompes!$E$30</f>
        <v>10590</v>
      </c>
      <c r="BH15" s="108">
        <f>BF15</f>
        <v>0.2</v>
      </c>
      <c r="BI15" s="108">
        <v>0.2</v>
      </c>
      <c r="BJ15" s="104" t="str">
        <f>Pompes!$E$32</f>
        <v>10586</v>
      </c>
      <c r="BK15" s="108">
        <f>BI15</f>
        <v>0.2</v>
      </c>
      <c r="BL15" s="108">
        <v>0.2</v>
      </c>
      <c r="BM15" s="104" t="str">
        <f>Pompes!$E$33</f>
        <v>10582</v>
      </c>
      <c r="BN15" s="108">
        <f>BL15</f>
        <v>0.2</v>
      </c>
      <c r="BO15" s="108">
        <v>0.2</v>
      </c>
      <c r="BP15" s="104" t="str">
        <f>Pompes!$E$34</f>
        <v>10584</v>
      </c>
      <c r="BQ15" s="108">
        <f>BO15</f>
        <v>0.2</v>
      </c>
      <c r="BR15" s="108">
        <v>0.2</v>
      </c>
      <c r="BS15" s="104" t="str">
        <f>Pompes!$E$36</f>
        <v>10587</v>
      </c>
      <c r="BT15" s="108">
        <f>BR15</f>
        <v>0.2</v>
      </c>
      <c r="BU15" s="108">
        <v>0.2</v>
      </c>
      <c r="BV15" s="104" t="str">
        <f>Pompes!$E$37</f>
        <v>10591</v>
      </c>
      <c r="BW15" s="108">
        <f>BU15</f>
        <v>0.2</v>
      </c>
      <c r="BX15" s="108">
        <v>0.2</v>
      </c>
      <c r="BY15" s="104" t="str">
        <f>Pompes!$E$38</f>
        <v>10237</v>
      </c>
      <c r="BZ15" s="108">
        <f>BX15</f>
        <v>0.2</v>
      </c>
      <c r="CA15" s="108">
        <v>0.2</v>
      </c>
      <c r="CB15" s="104" t="str">
        <f>Pompes!$E$39</f>
        <v>10234</v>
      </c>
      <c r="CC15" s="108">
        <f>CA15</f>
        <v>0.2</v>
      </c>
      <c r="CD15" s="108">
        <v>0.2</v>
      </c>
      <c r="CE15" s="104" t="str">
        <f>Pompes!$E$40</f>
        <v>10234</v>
      </c>
      <c r="CF15" s="108">
        <f>CD15</f>
        <v>0.2</v>
      </c>
      <c r="CG15" s="108">
        <v>0.2</v>
      </c>
      <c r="CH15" s="104" t="str">
        <f>Pompes!$E$41</f>
        <v>10106</v>
      </c>
      <c r="CI15" s="108">
        <f>CG15</f>
        <v>0.2</v>
      </c>
      <c r="CJ15" s="108">
        <v>0.2</v>
      </c>
      <c r="CK15" s="104" t="str">
        <f>Pompes!$E$42</f>
        <v>10113</v>
      </c>
      <c r="CL15" s="108">
        <f>CJ15</f>
        <v>0.2</v>
      </c>
      <c r="CM15" s="108">
        <v>0.2</v>
      </c>
      <c r="CN15" s="104" t="str">
        <f>Pompes!$E$44</f>
        <v>10109</v>
      </c>
      <c r="CO15" s="108">
        <f>CM15</f>
        <v>0.2</v>
      </c>
      <c r="CP15" s="108">
        <v>0.2</v>
      </c>
      <c r="CQ15" s="104" t="str">
        <f>Pompes!$E$45</f>
        <v>10143</v>
      </c>
      <c r="CR15" s="108">
        <f>CP15</f>
        <v>0.2</v>
      </c>
      <c r="CS15" s="108">
        <v>0.2</v>
      </c>
      <c r="CT15" s="104" t="str">
        <f>Pompes!$E$47</f>
        <v>10098</v>
      </c>
      <c r="CU15" s="108">
        <f>CS15</f>
        <v>0.2</v>
      </c>
      <c r="CV15" s="108">
        <v>0.2</v>
      </c>
      <c r="CW15" s="104" t="str">
        <f>Pompes!$E$49</f>
        <v>10080</v>
      </c>
      <c r="CX15" s="108">
        <f>CV15</f>
        <v>0.2</v>
      </c>
      <c r="CY15" s="108">
        <v>0.2</v>
      </c>
      <c r="CZ15" s="104" t="str">
        <f>Pompes!$E$50</f>
        <v>10635</v>
      </c>
      <c r="DA15" s="108">
        <f>CY15</f>
        <v>0.2</v>
      </c>
      <c r="DB15" s="87"/>
      <c r="DC15" s="99" t="s">
        <v>190</v>
      </c>
      <c r="DD15" s="99" t="s">
        <v>190</v>
      </c>
      <c r="DF15" s="71" t="s">
        <v>190</v>
      </c>
      <c r="DG15" s="71" t="s">
        <v>190</v>
      </c>
    </row>
    <row r="16" spans="2:111" x14ac:dyDescent="0.25">
      <c r="B16" s="90" t="s">
        <v>24</v>
      </c>
      <c r="C16" s="84"/>
      <c r="D16" s="107">
        <v>0.2</v>
      </c>
      <c r="E16" s="104" t="str">
        <f>Pompes!$E$3</f>
        <v>10125</v>
      </c>
      <c r="F16" s="107">
        <f>D16</f>
        <v>0.2</v>
      </c>
      <c r="G16" s="108">
        <v>0.2</v>
      </c>
      <c r="H16" s="104" t="str">
        <f>Pompes!$E$4</f>
        <v>10080</v>
      </c>
      <c r="I16" s="108">
        <f>G16</f>
        <v>0.2</v>
      </c>
      <c r="J16" s="108">
        <v>0.2</v>
      </c>
      <c r="K16" s="104" t="str">
        <f>Pompes!$E$5</f>
        <v>10147</v>
      </c>
      <c r="L16" s="108">
        <f>J16</f>
        <v>0.2</v>
      </c>
      <c r="M16" s="108">
        <v>0.2</v>
      </c>
      <c r="N16" s="104" t="str">
        <f>Pompes!$E$6</f>
        <v>10229</v>
      </c>
      <c r="O16" s="108">
        <f>M16</f>
        <v>0.2</v>
      </c>
      <c r="P16" s="108">
        <v>0.2</v>
      </c>
      <c r="Q16" s="104" t="str">
        <f>Pompes!$E$7</f>
        <v>10555</v>
      </c>
      <c r="R16" s="108">
        <f>P16</f>
        <v>0.2</v>
      </c>
      <c r="S16" s="108">
        <v>0.2</v>
      </c>
      <c r="T16" s="104" t="str">
        <f>Pompes!$E$8</f>
        <v>10638</v>
      </c>
      <c r="U16" s="108">
        <f>S16</f>
        <v>0.2</v>
      </c>
      <c r="V16" s="108">
        <v>0.2</v>
      </c>
      <c r="W16" s="104" t="str">
        <f>Pompes!$E$9</f>
        <v>10620</v>
      </c>
      <c r="X16" s="108">
        <f>V16</f>
        <v>0.2</v>
      </c>
      <c r="Y16" s="108">
        <v>0.2</v>
      </c>
      <c r="Z16" s="104" t="str">
        <f>Pompes!$E$10</f>
        <v>10616</v>
      </c>
      <c r="AA16" s="108">
        <f>Y16</f>
        <v>0.2</v>
      </c>
      <c r="AB16" s="108">
        <v>0.2</v>
      </c>
      <c r="AC16" s="104" t="str">
        <f>Pompes!$E$12</f>
        <v>10587</v>
      </c>
      <c r="AD16" s="108">
        <f>AB16</f>
        <v>0.2</v>
      </c>
      <c r="AE16" s="108">
        <v>0.2</v>
      </c>
      <c r="AF16" s="104" t="str">
        <f>Pompes!$E$14</f>
        <v>10584</v>
      </c>
      <c r="AG16" s="108">
        <f>AE16</f>
        <v>0.2</v>
      </c>
      <c r="AH16" s="108">
        <v>0.2</v>
      </c>
      <c r="AI16" s="104" t="str">
        <f>Pompes!$E$16</f>
        <v>10587</v>
      </c>
      <c r="AJ16" s="108">
        <f>AH16</f>
        <v>0.2</v>
      </c>
      <c r="AK16" s="108">
        <v>0.2</v>
      </c>
      <c r="AL16" s="104" t="str">
        <f>Pompes!$E$17</f>
        <v>10580</v>
      </c>
      <c r="AM16" s="108">
        <f>AK16</f>
        <v>0.2</v>
      </c>
      <c r="AN16" s="108">
        <v>0.2</v>
      </c>
      <c r="AO16" s="104" t="str">
        <f>Pompes!$E$18</f>
        <v>10184</v>
      </c>
      <c r="AP16" s="108">
        <f>AN16</f>
        <v>0.2</v>
      </c>
      <c r="AQ16" s="108">
        <v>0.2</v>
      </c>
      <c r="AR16" s="104" t="str">
        <f>Pompes!$E$19</f>
        <v>10232</v>
      </c>
      <c r="AS16" s="108">
        <f>AQ16</f>
        <v>0.2</v>
      </c>
      <c r="AT16" s="108">
        <v>0.2</v>
      </c>
      <c r="AU16" s="104" t="str">
        <f>Pompes!$E$22</f>
        <v>11160</v>
      </c>
      <c r="AV16" s="108">
        <f>AT16</f>
        <v>0.2</v>
      </c>
      <c r="AW16" s="108">
        <v>0.2</v>
      </c>
      <c r="AX16" s="104" t="str">
        <f>Pompes!$E$26</f>
        <v>10185</v>
      </c>
      <c r="AY16" s="108">
        <f>AW16</f>
        <v>0.2</v>
      </c>
      <c r="AZ16" s="108">
        <v>0.2</v>
      </c>
      <c r="BA16" s="104" t="str">
        <f>Pompes!$E$27</f>
        <v>10186</v>
      </c>
      <c r="BB16" s="108">
        <f>AZ16</f>
        <v>0.2</v>
      </c>
      <c r="BC16" s="108">
        <v>0.2</v>
      </c>
      <c r="BD16" s="104" t="str">
        <f>Pompes!$E$28</f>
        <v>10184</v>
      </c>
      <c r="BE16" s="108">
        <f>BC16</f>
        <v>0.2</v>
      </c>
      <c r="BF16" s="108">
        <v>0.2</v>
      </c>
      <c r="BG16" s="104" t="str">
        <f>Pompes!$E$30</f>
        <v>10590</v>
      </c>
      <c r="BH16" s="108">
        <f>BF16</f>
        <v>0.2</v>
      </c>
      <c r="BI16" s="108">
        <v>0.2</v>
      </c>
      <c r="BJ16" s="104" t="str">
        <f>Pompes!$E$32</f>
        <v>10586</v>
      </c>
      <c r="BK16" s="108">
        <f>BI16</f>
        <v>0.2</v>
      </c>
      <c r="BL16" s="108">
        <v>0.2</v>
      </c>
      <c r="BM16" s="104" t="str">
        <f>Pompes!$E$33</f>
        <v>10582</v>
      </c>
      <c r="BN16" s="108">
        <f>BL16</f>
        <v>0.2</v>
      </c>
      <c r="BO16" s="108">
        <v>0.2</v>
      </c>
      <c r="BP16" s="104" t="str">
        <f>Pompes!$E$34</f>
        <v>10584</v>
      </c>
      <c r="BQ16" s="108">
        <f>BO16</f>
        <v>0.2</v>
      </c>
      <c r="BR16" s="108">
        <v>0.2</v>
      </c>
      <c r="BS16" s="104" t="str">
        <f>Pompes!$E$36</f>
        <v>10587</v>
      </c>
      <c r="BT16" s="108">
        <f>BR16</f>
        <v>0.2</v>
      </c>
      <c r="BU16" s="108">
        <v>0.2</v>
      </c>
      <c r="BV16" s="104" t="str">
        <f>Pompes!$E$37</f>
        <v>10591</v>
      </c>
      <c r="BW16" s="108">
        <f>BU16</f>
        <v>0.2</v>
      </c>
      <c r="BX16" s="108">
        <v>0.2</v>
      </c>
      <c r="BY16" s="104" t="str">
        <f>Pompes!$E$38</f>
        <v>10237</v>
      </c>
      <c r="BZ16" s="108">
        <f>BX16</f>
        <v>0.2</v>
      </c>
      <c r="CA16" s="108">
        <v>0.2</v>
      </c>
      <c r="CB16" s="104" t="str">
        <f>Pompes!$E$39</f>
        <v>10234</v>
      </c>
      <c r="CC16" s="108">
        <f>CA16</f>
        <v>0.2</v>
      </c>
      <c r="CD16" s="108">
        <v>0.2</v>
      </c>
      <c r="CE16" s="104" t="str">
        <f>Pompes!$E$40</f>
        <v>10234</v>
      </c>
      <c r="CF16" s="108">
        <f>CD16</f>
        <v>0.2</v>
      </c>
      <c r="CG16" s="108">
        <v>0.2</v>
      </c>
      <c r="CH16" s="104" t="str">
        <f>Pompes!$E$41</f>
        <v>10106</v>
      </c>
      <c r="CI16" s="108">
        <f>CG16</f>
        <v>0.2</v>
      </c>
      <c r="CJ16" s="108">
        <v>0.2</v>
      </c>
      <c r="CK16" s="104" t="str">
        <f>Pompes!$E$42</f>
        <v>10113</v>
      </c>
      <c r="CL16" s="108">
        <f>CJ16</f>
        <v>0.2</v>
      </c>
      <c r="CM16" s="108">
        <v>0.2</v>
      </c>
      <c r="CN16" s="104" t="str">
        <f>Pompes!$E$44</f>
        <v>10109</v>
      </c>
      <c r="CO16" s="108">
        <f>CM16</f>
        <v>0.2</v>
      </c>
      <c r="CP16" s="108">
        <v>0.2</v>
      </c>
      <c r="CQ16" s="104" t="str">
        <f>Pompes!$E$45</f>
        <v>10143</v>
      </c>
      <c r="CR16" s="108">
        <f>CP16</f>
        <v>0.2</v>
      </c>
      <c r="CS16" s="108">
        <v>0.2</v>
      </c>
      <c r="CT16" s="104" t="str">
        <f>Pompes!$E$47</f>
        <v>10098</v>
      </c>
      <c r="CU16" s="108">
        <f>CS16</f>
        <v>0.2</v>
      </c>
      <c r="CV16" s="108">
        <v>0.2</v>
      </c>
      <c r="CW16" s="104" t="str">
        <f>Pompes!$E$49</f>
        <v>10080</v>
      </c>
      <c r="CX16" s="108">
        <f>CV16</f>
        <v>0.2</v>
      </c>
      <c r="CY16" s="108">
        <v>0.2</v>
      </c>
      <c r="CZ16" s="104" t="str">
        <f>Pompes!$E$50</f>
        <v>10635</v>
      </c>
      <c r="DA16" s="108">
        <f>CY16</f>
        <v>0.2</v>
      </c>
      <c r="DB16" s="87"/>
      <c r="DC16" s="99" t="s">
        <v>190</v>
      </c>
      <c r="DD16" s="99" t="s">
        <v>190</v>
      </c>
      <c r="DF16" s="71" t="s">
        <v>190</v>
      </c>
      <c r="DG16" s="71" t="s">
        <v>190</v>
      </c>
    </row>
    <row r="17" spans="2:111" x14ac:dyDescent="0.25">
      <c r="B17" s="90" t="s">
        <v>11</v>
      </c>
      <c r="C17" s="84"/>
      <c r="D17" s="107">
        <v>0.2</v>
      </c>
      <c r="E17" s="104" t="str">
        <f>Pompes!$E$3</f>
        <v>10125</v>
      </c>
      <c r="F17" s="107">
        <f>D17</f>
        <v>0.2</v>
      </c>
      <c r="G17" s="108">
        <v>0.2</v>
      </c>
      <c r="H17" s="104" t="str">
        <f>Pompes!$E$4</f>
        <v>10080</v>
      </c>
      <c r="I17" s="108">
        <f>G17</f>
        <v>0.2</v>
      </c>
      <c r="J17" s="108">
        <v>0.2</v>
      </c>
      <c r="K17" s="104" t="str">
        <f>Pompes!$E$5</f>
        <v>10147</v>
      </c>
      <c r="L17" s="108">
        <f>J17</f>
        <v>0.2</v>
      </c>
      <c r="M17" s="108">
        <v>0.2</v>
      </c>
      <c r="N17" s="104" t="str">
        <f>Pompes!$E$6</f>
        <v>10229</v>
      </c>
      <c r="O17" s="108">
        <f>M17</f>
        <v>0.2</v>
      </c>
      <c r="P17" s="108">
        <v>0.2</v>
      </c>
      <c r="Q17" s="104" t="str">
        <f>Pompes!$E$7</f>
        <v>10555</v>
      </c>
      <c r="R17" s="108">
        <f>P17</f>
        <v>0.2</v>
      </c>
      <c r="S17" s="108">
        <v>0.2</v>
      </c>
      <c r="T17" s="104" t="str">
        <f>Pompes!$E$8</f>
        <v>10638</v>
      </c>
      <c r="U17" s="108">
        <f>S17</f>
        <v>0.2</v>
      </c>
      <c r="V17" s="108">
        <v>0.2</v>
      </c>
      <c r="W17" s="104" t="str">
        <f>Pompes!$E$9</f>
        <v>10620</v>
      </c>
      <c r="X17" s="108">
        <f>V17</f>
        <v>0.2</v>
      </c>
      <c r="Y17" s="108">
        <v>0.2</v>
      </c>
      <c r="Z17" s="104" t="str">
        <f>Pompes!$E$10</f>
        <v>10616</v>
      </c>
      <c r="AA17" s="108">
        <f>Y17</f>
        <v>0.2</v>
      </c>
      <c r="AB17" s="104" t="s">
        <v>245</v>
      </c>
      <c r="AC17" s="104" t="str">
        <f>Pompes!$E$12</f>
        <v>10587</v>
      </c>
      <c r="AD17" s="104" t="str">
        <f>AB17</f>
        <v>1,4</v>
      </c>
      <c r="AE17" s="108">
        <v>0.2</v>
      </c>
      <c r="AF17" s="104" t="str">
        <f>Pompes!$E$14</f>
        <v>10584</v>
      </c>
      <c r="AG17" s="108">
        <f>AE17</f>
        <v>0.2</v>
      </c>
      <c r="AH17" s="108">
        <v>0.2</v>
      </c>
      <c r="AI17" s="104" t="str">
        <f>Pompes!$E$16</f>
        <v>10587</v>
      </c>
      <c r="AJ17" s="108">
        <f>AH17</f>
        <v>0.2</v>
      </c>
      <c r="AK17" s="108">
        <v>0.2</v>
      </c>
      <c r="AL17" s="104" t="str">
        <f>Pompes!$E$17</f>
        <v>10580</v>
      </c>
      <c r="AM17" s="108">
        <f>AK17</f>
        <v>0.2</v>
      </c>
      <c r="AN17" s="108">
        <v>0.2</v>
      </c>
      <c r="AO17" s="104" t="str">
        <f>Pompes!$E$18</f>
        <v>10184</v>
      </c>
      <c r="AP17" s="108">
        <f>AN17</f>
        <v>0.2</v>
      </c>
      <c r="AQ17" s="108">
        <v>0.2</v>
      </c>
      <c r="AR17" s="104" t="str">
        <f>Pompes!$E$19</f>
        <v>10232</v>
      </c>
      <c r="AS17" s="108">
        <f>AQ17</f>
        <v>0.2</v>
      </c>
      <c r="AT17" s="104" t="s">
        <v>233</v>
      </c>
      <c r="AU17" s="104" t="str">
        <f>Pompes!$E$22</f>
        <v>11160</v>
      </c>
      <c r="AV17" s="104" t="str">
        <f>AT17</f>
        <v>0,32</v>
      </c>
      <c r="AW17" s="108">
        <v>0.2</v>
      </c>
      <c r="AX17" s="104" t="str">
        <f>Pompes!$E$26</f>
        <v>10185</v>
      </c>
      <c r="AY17" s="108">
        <f>AW17</f>
        <v>0.2</v>
      </c>
      <c r="AZ17" s="108">
        <v>0.2</v>
      </c>
      <c r="BA17" s="104" t="str">
        <f>Pompes!$E$27</f>
        <v>10186</v>
      </c>
      <c r="BB17" s="108">
        <f>AZ17</f>
        <v>0.2</v>
      </c>
      <c r="BC17" s="108">
        <v>0.2</v>
      </c>
      <c r="BD17" s="104" t="str">
        <f>Pompes!$E$28</f>
        <v>10184</v>
      </c>
      <c r="BE17" s="108">
        <f>BC17</f>
        <v>0.2</v>
      </c>
      <c r="BF17" s="108">
        <v>0.2</v>
      </c>
      <c r="BG17" s="104" t="str">
        <f>Pompes!$E$30</f>
        <v>10590</v>
      </c>
      <c r="BH17" s="108">
        <f>BF17</f>
        <v>0.2</v>
      </c>
      <c r="BI17" s="104" t="s">
        <v>272</v>
      </c>
      <c r="BJ17" s="104" t="str">
        <f>Pompes!$E$32</f>
        <v>10586</v>
      </c>
      <c r="BK17" s="104" t="str">
        <f>BI17</f>
        <v>0,27</v>
      </c>
      <c r="BL17" s="104" t="s">
        <v>276</v>
      </c>
      <c r="BM17" s="104" t="str">
        <f>Pompes!$E$33</f>
        <v>10582</v>
      </c>
      <c r="BN17" s="104" t="str">
        <f>BL17</f>
        <v>0,59</v>
      </c>
      <c r="BO17" s="104" t="s">
        <v>279</v>
      </c>
      <c r="BP17" s="104" t="str">
        <f>Pompes!$E$34</f>
        <v>10584</v>
      </c>
      <c r="BQ17" s="104" t="str">
        <f>BO17</f>
        <v>0,34</v>
      </c>
      <c r="BR17" s="104" t="s">
        <v>282</v>
      </c>
      <c r="BS17" s="104" t="str">
        <f>Pompes!$E$36</f>
        <v>10587</v>
      </c>
      <c r="BT17" s="104" t="str">
        <f>BR17</f>
        <v>0,54</v>
      </c>
      <c r="BU17" s="104" t="s">
        <v>284</v>
      </c>
      <c r="BV17" s="104" t="str">
        <f>Pompes!$E$37</f>
        <v>10591</v>
      </c>
      <c r="BW17" s="104" t="str">
        <f>BU17</f>
        <v>0,63</v>
      </c>
      <c r="BX17" s="108">
        <v>0.2</v>
      </c>
      <c r="BY17" s="104" t="str">
        <f>Pompes!$E$38</f>
        <v>10237</v>
      </c>
      <c r="BZ17" s="108">
        <f>BX17</f>
        <v>0.2</v>
      </c>
      <c r="CA17" s="108">
        <v>0.2</v>
      </c>
      <c r="CB17" s="104" t="str">
        <f>Pompes!$E$39</f>
        <v>10234</v>
      </c>
      <c r="CC17" s="108">
        <f>CA17</f>
        <v>0.2</v>
      </c>
      <c r="CD17" s="108">
        <v>0.2</v>
      </c>
      <c r="CE17" s="104" t="str">
        <f>Pompes!$E$40</f>
        <v>10234</v>
      </c>
      <c r="CF17" s="108">
        <f>CD17</f>
        <v>0.2</v>
      </c>
      <c r="CG17" s="108">
        <v>0.2</v>
      </c>
      <c r="CH17" s="104" t="str">
        <f>Pompes!$E$41</f>
        <v>10106</v>
      </c>
      <c r="CI17" s="108">
        <f>CG17</f>
        <v>0.2</v>
      </c>
      <c r="CJ17" s="108">
        <v>0.2</v>
      </c>
      <c r="CK17" s="104" t="str">
        <f>Pompes!$E$42</f>
        <v>10113</v>
      </c>
      <c r="CL17" s="108">
        <f>CJ17</f>
        <v>0.2</v>
      </c>
      <c r="CM17" s="108">
        <v>0.2</v>
      </c>
      <c r="CN17" s="104" t="str">
        <f>Pompes!$E$44</f>
        <v>10109</v>
      </c>
      <c r="CO17" s="108">
        <f>CM17</f>
        <v>0.2</v>
      </c>
      <c r="CP17" s="108">
        <v>0.2</v>
      </c>
      <c r="CQ17" s="104" t="str">
        <f>Pompes!$E$45</f>
        <v>10143</v>
      </c>
      <c r="CR17" s="108">
        <f>CP17</f>
        <v>0.2</v>
      </c>
      <c r="CS17" s="108">
        <v>0.2</v>
      </c>
      <c r="CT17" s="104" t="str">
        <f>Pompes!$E$47</f>
        <v>10098</v>
      </c>
      <c r="CU17" s="108">
        <f>CS17</f>
        <v>0.2</v>
      </c>
      <c r="CV17" s="108">
        <v>0.2</v>
      </c>
      <c r="CW17" s="104" t="str">
        <f>Pompes!$E$49</f>
        <v>10080</v>
      </c>
      <c r="CX17" s="108">
        <f>CV17</f>
        <v>0.2</v>
      </c>
      <c r="CY17" s="108">
        <v>0.2</v>
      </c>
      <c r="CZ17" s="104" t="str">
        <f>Pompes!$E$50</f>
        <v>10635</v>
      </c>
      <c r="DA17" s="108">
        <f>CY17</f>
        <v>0.2</v>
      </c>
      <c r="DB17" s="87"/>
      <c r="DC17" s="99" t="s">
        <v>190</v>
      </c>
      <c r="DD17" s="99" t="s">
        <v>190</v>
      </c>
      <c r="DF17" s="71" t="s">
        <v>190</v>
      </c>
      <c r="DG17" s="71" t="s">
        <v>190</v>
      </c>
    </row>
    <row r="18" spans="2:111" x14ac:dyDescent="0.25">
      <c r="B18" s="86" t="s">
        <v>6</v>
      </c>
      <c r="C18" s="101">
        <v>75</v>
      </c>
      <c r="D18" s="107">
        <v>0.2</v>
      </c>
      <c r="E18" s="106" t="str">
        <f>Pompes!$E$3</f>
        <v>10125</v>
      </c>
      <c r="F18" s="107">
        <f>(D18/($C18*E18))*1000000</f>
        <v>0.26337448559670784</v>
      </c>
      <c r="G18" s="107">
        <v>0.2</v>
      </c>
      <c r="H18" s="106" t="str">
        <f>Pompes!$E$4</f>
        <v>10080</v>
      </c>
      <c r="I18" s="107">
        <f>(G18/($C18*H18))*1000000</f>
        <v>0.26455026455026454</v>
      </c>
      <c r="J18" s="107">
        <v>0.2</v>
      </c>
      <c r="K18" s="106" t="str">
        <f>Pompes!$E$5</f>
        <v>10147</v>
      </c>
      <c r="L18" s="107">
        <f>(J18/($C18*K18))*1000000</f>
        <v>0.26280345586544462</v>
      </c>
      <c r="M18" s="107">
        <v>0.2</v>
      </c>
      <c r="N18" s="106" t="str">
        <f>Pompes!$E$6</f>
        <v>10229</v>
      </c>
      <c r="O18" s="107">
        <f>(M18/($C18*N18))*1000000</f>
        <v>0.26069671196272037</v>
      </c>
      <c r="P18" s="107">
        <v>0.2</v>
      </c>
      <c r="Q18" s="106" t="str">
        <f>Pompes!$E$7</f>
        <v>10555</v>
      </c>
      <c r="R18" s="107">
        <f>(P18/($C18*Q18))*1000000</f>
        <v>0.25264487604610769</v>
      </c>
      <c r="S18" s="107">
        <v>0.2</v>
      </c>
      <c r="T18" s="106" t="str">
        <f>Pompes!$E$8</f>
        <v>10638</v>
      </c>
      <c r="U18" s="107">
        <f>(S18/($C18*T18))*1000000</f>
        <v>0.25067368552986147</v>
      </c>
      <c r="V18" s="107">
        <v>0.2</v>
      </c>
      <c r="W18" s="106" t="str">
        <f>Pompes!$E$9</f>
        <v>10620</v>
      </c>
      <c r="X18" s="107">
        <f>(V18/($C18*W18))*1000000</f>
        <v>0.25109855618330196</v>
      </c>
      <c r="Y18" s="107">
        <v>0.2</v>
      </c>
      <c r="Z18" s="106" t="str">
        <f>Pompes!$E$10</f>
        <v>10616</v>
      </c>
      <c r="AA18" s="107">
        <f>(Y18/($C18*Z18))*1000000</f>
        <v>0.25119316754584275</v>
      </c>
      <c r="AB18" s="107">
        <v>0.2</v>
      </c>
      <c r="AC18" s="106" t="str">
        <f>Pompes!$E$12</f>
        <v>10587</v>
      </c>
      <c r="AD18" s="107">
        <f>(AB18/($C18*AC18))*1000000</f>
        <v>0.25188123799628476</v>
      </c>
      <c r="AE18" s="107">
        <v>0.2</v>
      </c>
      <c r="AF18" s="106" t="str">
        <f>Pompes!$E$14</f>
        <v>10584</v>
      </c>
      <c r="AG18" s="107">
        <f>(AE18/($C18*AF18))*1000000</f>
        <v>0.25195263290501391</v>
      </c>
      <c r="AH18" s="107">
        <v>0.2</v>
      </c>
      <c r="AI18" s="106" t="str">
        <f>Pompes!$E$16</f>
        <v>10587</v>
      </c>
      <c r="AJ18" s="107">
        <f>(AH18/($C18*AI18))*1000000</f>
        <v>0.25188123799628476</v>
      </c>
      <c r="AK18" s="107">
        <v>0.2</v>
      </c>
      <c r="AL18" s="106" t="str">
        <f>Pompes!$E$17</f>
        <v>10580</v>
      </c>
      <c r="AM18" s="107">
        <f>(AK18/($C18*AL18))*1000000</f>
        <v>0.25204788909892878</v>
      </c>
      <c r="AN18" s="107">
        <v>0.2</v>
      </c>
      <c r="AO18" s="106" t="str">
        <f>Pompes!$E$18</f>
        <v>10184</v>
      </c>
      <c r="AP18" s="107">
        <f>(AN18/($C18*AO18))*1000000</f>
        <v>0.26184865147944492</v>
      </c>
      <c r="AQ18" s="106" t="s">
        <v>259</v>
      </c>
      <c r="AR18" s="106" t="str">
        <f>Pompes!$E$19</f>
        <v>10232</v>
      </c>
      <c r="AS18" s="106">
        <f>(AQ18/($C18*AR18))*1000000</f>
        <v>0.96429502215272345</v>
      </c>
      <c r="AT18" s="106" t="s">
        <v>225</v>
      </c>
      <c r="AU18" s="106" t="str">
        <f>Pompes!$E$22</f>
        <v>11160</v>
      </c>
      <c r="AV18" s="106">
        <f>(AT18/($C18*AU18))*1000000</f>
        <v>0.62126642771804075</v>
      </c>
      <c r="AW18" s="107">
        <v>0.2</v>
      </c>
      <c r="AX18" s="106" t="str">
        <f>Pompes!$E$26</f>
        <v>10185</v>
      </c>
      <c r="AY18" s="107">
        <f>(AW18/($C18*AX18))*1000000</f>
        <v>0.26182294223531338</v>
      </c>
      <c r="AZ18" s="107">
        <v>0.2</v>
      </c>
      <c r="BA18" s="106" t="str">
        <f>Pompes!$E$27</f>
        <v>10186</v>
      </c>
      <c r="BB18" s="107">
        <f>(AZ18/($C18*BA18))*1000000</f>
        <v>0.26179723803913868</v>
      </c>
      <c r="BC18" s="107">
        <v>0.2</v>
      </c>
      <c r="BD18" s="106" t="str">
        <f>Pompes!$E$28</f>
        <v>10184</v>
      </c>
      <c r="BE18" s="107">
        <f>(BC18/($C18*BD18))*1000000</f>
        <v>0.26184865147944492</v>
      </c>
      <c r="BF18" s="107">
        <v>0.2</v>
      </c>
      <c r="BG18" s="106" t="str">
        <f>Pompes!$E$30</f>
        <v>10590</v>
      </c>
      <c r="BH18" s="107">
        <f>(BF18/($C18*BG18))*1000000</f>
        <v>0.25180988353792888</v>
      </c>
      <c r="BI18" s="107">
        <v>0.2</v>
      </c>
      <c r="BJ18" s="106" t="str">
        <f>Pompes!$E$32</f>
        <v>10586</v>
      </c>
      <c r="BK18" s="107">
        <f>(BI18/($C18*BJ18))*1000000</f>
        <v>0.25190503180301027</v>
      </c>
      <c r="BL18" s="107">
        <v>0.2</v>
      </c>
      <c r="BM18" s="106" t="str">
        <f>Pompes!$E$33</f>
        <v>10582</v>
      </c>
      <c r="BN18" s="107">
        <f>(BL18/($C18*BM18))*1000000</f>
        <v>0.25200025200025206</v>
      </c>
      <c r="BO18" s="107">
        <v>0.2</v>
      </c>
      <c r="BP18" s="106" t="str">
        <f>Pompes!$E$34</f>
        <v>10584</v>
      </c>
      <c r="BQ18" s="107">
        <f>(BO18/($C18*BP18))*1000000</f>
        <v>0.25195263290501391</v>
      </c>
      <c r="BR18" s="107">
        <v>0.2</v>
      </c>
      <c r="BS18" s="106" t="str">
        <f>Pompes!$E$36</f>
        <v>10587</v>
      </c>
      <c r="BT18" s="107">
        <f>(BR18/($C18*BS18))*1000000</f>
        <v>0.25188123799628476</v>
      </c>
      <c r="BU18" s="107">
        <v>0.2</v>
      </c>
      <c r="BV18" s="106" t="str">
        <f>Pompes!$E$37</f>
        <v>10591</v>
      </c>
      <c r="BW18" s="107">
        <f>(BU18/($C18*BV18))*1000000</f>
        <v>0.25178610770150756</v>
      </c>
      <c r="BX18" s="107">
        <v>0.2</v>
      </c>
      <c r="BY18" s="106" t="str">
        <f>Pompes!$E$38</f>
        <v>10237</v>
      </c>
      <c r="BZ18" s="107">
        <f>(BX18/($C18*BY18))*1000000</f>
        <v>0.26049298297027124</v>
      </c>
      <c r="CA18" s="107">
        <v>0.2</v>
      </c>
      <c r="CB18" s="106" t="str">
        <f>Pompes!$E$39</f>
        <v>10234</v>
      </c>
      <c r="CC18" s="107">
        <f>(CA18/($C18*CB18))*1000000</f>
        <v>0.26056934401667647</v>
      </c>
      <c r="CD18" s="107">
        <v>0.2</v>
      </c>
      <c r="CE18" s="106" t="str">
        <f>Pompes!$E$40</f>
        <v>10234</v>
      </c>
      <c r="CF18" s="107">
        <f>(CD18/($C18*CE18))*1000000</f>
        <v>0.26056934401667647</v>
      </c>
      <c r="CG18" s="107">
        <v>0.2</v>
      </c>
      <c r="CH18" s="106" t="str">
        <f>Pompes!$E$41</f>
        <v>10106</v>
      </c>
      <c r="CI18" s="107">
        <f>(CG18/($C18*CH18))*1000000</f>
        <v>0.26386964839369353</v>
      </c>
      <c r="CJ18" s="107">
        <v>0.2</v>
      </c>
      <c r="CK18" s="106" t="str">
        <f>Pompes!$E$42</f>
        <v>10113</v>
      </c>
      <c r="CL18" s="107">
        <f>(CJ18/($C18*CK18))*1000000</f>
        <v>0.26368700352681373</v>
      </c>
      <c r="CM18" s="107">
        <v>0.2</v>
      </c>
      <c r="CN18" s="106" t="str">
        <f>Pompes!$E$44</f>
        <v>10109</v>
      </c>
      <c r="CO18" s="107">
        <f>(CM18/($C18*CN18))*1000000</f>
        <v>0.26379134104923008</v>
      </c>
      <c r="CP18" s="107">
        <v>0.2</v>
      </c>
      <c r="CQ18" s="106" t="str">
        <f>Pompes!$E$45</f>
        <v>10143</v>
      </c>
      <c r="CR18" s="107">
        <f>(CP18/($C18*CQ18))*1000000</f>
        <v>0.26290709520523187</v>
      </c>
      <c r="CS18" s="107">
        <v>0.2</v>
      </c>
      <c r="CT18" s="106" t="str">
        <f>Pompes!$E$47</f>
        <v>10098</v>
      </c>
      <c r="CU18" s="107">
        <f>(CS18/($C18*CT18))*1000000</f>
        <v>0.26407869545124446</v>
      </c>
      <c r="CV18" s="107">
        <v>0.2</v>
      </c>
      <c r="CW18" s="106" t="str">
        <f>Pompes!$E$49</f>
        <v>10080</v>
      </c>
      <c r="CX18" s="107">
        <f>(CV18/($C18*CW18))*1000000</f>
        <v>0.26455026455026454</v>
      </c>
      <c r="CY18" s="107">
        <v>0.2</v>
      </c>
      <c r="CZ18" s="106" t="str">
        <f>Pompes!$E$50</f>
        <v>10635</v>
      </c>
      <c r="DA18" s="107">
        <f>(CY18/($C18*CZ18))*1000000</f>
        <v>0.25074439742986998</v>
      </c>
      <c r="DB18" s="87"/>
      <c r="DC18" s="99" t="s">
        <v>190</v>
      </c>
      <c r="DD18" s="99" t="s">
        <v>190</v>
      </c>
      <c r="DF18" s="71" t="s">
        <v>190</v>
      </c>
      <c r="DG18" s="71" t="s">
        <v>190</v>
      </c>
    </row>
    <row r="19" spans="2:111" x14ac:dyDescent="0.25">
      <c r="B19" s="83" t="s">
        <v>214</v>
      </c>
      <c r="C19" s="84">
        <v>67</v>
      </c>
      <c r="D19" s="107">
        <v>0.2</v>
      </c>
      <c r="E19" s="106" t="str">
        <f>Pompes!$E$3</f>
        <v>10125</v>
      </c>
      <c r="F19" s="107">
        <f>(D19/($C19*E19))*1000000</f>
        <v>0.29482218536944904</v>
      </c>
      <c r="G19" s="107">
        <v>0.2</v>
      </c>
      <c r="H19" s="106" t="str">
        <f>Pompes!$E$4</f>
        <v>10080</v>
      </c>
      <c r="I19" s="107">
        <f>(G19/($C19*H19))*1000000</f>
        <v>0.29613835583984838</v>
      </c>
      <c r="J19" s="107">
        <v>0.2</v>
      </c>
      <c r="K19" s="106" t="str">
        <f>Pompes!$E$5</f>
        <v>10147</v>
      </c>
      <c r="L19" s="107">
        <f>(J19/($C19*K19))*1000000</f>
        <v>0.29418297298370666</v>
      </c>
      <c r="M19" s="106" t="s">
        <v>238</v>
      </c>
      <c r="N19" s="106" t="str">
        <f>Pompes!$E$6</f>
        <v>10229</v>
      </c>
      <c r="O19" s="106">
        <f>(M19/($C19*N19))*1000000</f>
        <v>0.33559837920574076</v>
      </c>
      <c r="P19" s="106" t="s">
        <v>238</v>
      </c>
      <c r="Q19" s="106" t="str">
        <f>Pompes!$E$7</f>
        <v>10555</v>
      </c>
      <c r="R19" s="106">
        <f>(P19/($C19*Q19))*1000000</f>
        <v>0.32523314267129533</v>
      </c>
      <c r="S19" s="106" t="s">
        <v>228</v>
      </c>
      <c r="T19" s="106" t="str">
        <f>Pompes!$E$8</f>
        <v>10638</v>
      </c>
      <c r="U19" s="106">
        <f>(S19/($C19*T19))*1000000</f>
        <v>0.33672584623414231</v>
      </c>
      <c r="V19" s="106" t="s">
        <v>238</v>
      </c>
      <c r="W19" s="106" t="str">
        <f>Pompes!$E$9</f>
        <v>10620</v>
      </c>
      <c r="X19" s="106">
        <f>(V19/($C19*W19))*1000000</f>
        <v>0.32324254434044464</v>
      </c>
      <c r="Y19" s="107">
        <v>0.2</v>
      </c>
      <c r="Z19" s="106" t="str">
        <f>Pompes!$E$10</f>
        <v>10616</v>
      </c>
      <c r="AA19" s="107">
        <f>(Y19/($C19*Z19))*1000000</f>
        <v>0.28118638158116732</v>
      </c>
      <c r="AB19" s="106" t="s">
        <v>231</v>
      </c>
      <c r="AC19" s="106" t="str">
        <f>Pompes!$E$12</f>
        <v>10587</v>
      </c>
      <c r="AD19" s="106">
        <f>(AB19/($C19*AC19))*1000000</f>
        <v>0.35244576212166712</v>
      </c>
      <c r="AE19" s="106" t="s">
        <v>249</v>
      </c>
      <c r="AF19" s="106" t="str">
        <f>Pompes!$E$14</f>
        <v>10584</v>
      </c>
      <c r="AG19" s="106">
        <f>(AE19/($C19*AF19))*1000000</f>
        <v>0.29613835583984838</v>
      </c>
      <c r="AH19" s="106" t="s">
        <v>228</v>
      </c>
      <c r="AI19" s="106" t="str">
        <f>Pompes!$E$16</f>
        <v>10587</v>
      </c>
      <c r="AJ19" s="106">
        <f>(AH19/($C19*AI19))*1000000</f>
        <v>0.33834793163680038</v>
      </c>
      <c r="AK19" s="106" t="s">
        <v>256</v>
      </c>
      <c r="AL19" s="106" t="str">
        <f>Pompes!$E$17</f>
        <v>10580</v>
      </c>
      <c r="AM19" s="106">
        <f>(AK19/($C19*AL19))*1000000</f>
        <v>0.2821431594390994</v>
      </c>
      <c r="AN19" s="107">
        <v>0.2</v>
      </c>
      <c r="AO19" s="106" t="str">
        <f>Pompes!$E$18</f>
        <v>10184</v>
      </c>
      <c r="AP19" s="107">
        <f>(AN19/($C19*AO19))*1000000</f>
        <v>0.29311416210385621</v>
      </c>
      <c r="AQ19" s="106" t="s">
        <v>256</v>
      </c>
      <c r="AR19" s="106" t="str">
        <f>Pompes!$E$19</f>
        <v>10232</v>
      </c>
      <c r="AS19" s="106">
        <f>(AQ19/($C19*AR19))*1000000</f>
        <v>0.2917391152136114</v>
      </c>
      <c r="AT19" s="107">
        <v>0.2</v>
      </c>
      <c r="AU19" s="106" t="str">
        <f>Pompes!$E$22</f>
        <v>11160</v>
      </c>
      <c r="AV19" s="107">
        <f>(AT19/($C19*AU19))*1000000</f>
        <v>0.26747980527470178</v>
      </c>
      <c r="AW19" s="106" t="s">
        <v>228</v>
      </c>
      <c r="AX19" s="106" t="str">
        <f>Pompes!$E$26</f>
        <v>10185</v>
      </c>
      <c r="AY19" s="106">
        <f>(AW19/($C19*AX19))*1000000</f>
        <v>0.35170245971907765</v>
      </c>
      <c r="AZ19" s="106" t="s">
        <v>222</v>
      </c>
      <c r="BA19" s="106" t="str">
        <f>Pompes!$E$27</f>
        <v>10186</v>
      </c>
      <c r="BB19" s="106">
        <f>(AZ19/($C19*BA19))*1000000</f>
        <v>0.32236227071983498</v>
      </c>
      <c r="BC19" s="107">
        <v>0.2</v>
      </c>
      <c r="BD19" s="106" t="str">
        <f>Pompes!$E$28</f>
        <v>10184</v>
      </c>
      <c r="BE19" s="107">
        <f>(BC19/($C19*BD19))*1000000</f>
        <v>0.29311416210385621</v>
      </c>
      <c r="BF19" s="106" t="s">
        <v>249</v>
      </c>
      <c r="BG19" s="106" t="str">
        <f>Pompes!$E$30</f>
        <v>10590</v>
      </c>
      <c r="BH19" s="106">
        <f>(BF19/($C19*BG19))*1000000</f>
        <v>0.29597057206883426</v>
      </c>
      <c r="BI19" s="107">
        <v>0.2</v>
      </c>
      <c r="BJ19" s="106" t="str">
        <f>Pompes!$E$32</f>
        <v>10586</v>
      </c>
      <c r="BK19" s="107">
        <f>(BI19/($C19*BJ19))*1000000</f>
        <v>0.28198324455560853</v>
      </c>
      <c r="BL19" s="106" t="s">
        <v>272</v>
      </c>
      <c r="BM19" s="106" t="str">
        <f>Pompes!$E$33</f>
        <v>10582</v>
      </c>
      <c r="BN19" s="106">
        <f>(BL19/($C19*BM19))*1000000</f>
        <v>0.38082127634366442</v>
      </c>
      <c r="BO19" s="106" t="s">
        <v>228</v>
      </c>
      <c r="BP19" s="106" t="str">
        <f>Pompes!$E$34</f>
        <v>10584</v>
      </c>
      <c r="BQ19" s="106">
        <f>(BO19/($C19*BP19))*1000000</f>
        <v>0.33844383524554095</v>
      </c>
      <c r="BR19" s="106" t="s">
        <v>238</v>
      </c>
      <c r="BS19" s="106" t="str">
        <f>Pompes!$E$36</f>
        <v>10587</v>
      </c>
      <c r="BT19" s="106">
        <f>(BR19/($C19*BS19))*1000000</f>
        <v>0.32425010115193376</v>
      </c>
      <c r="BU19" s="106" t="s">
        <v>238</v>
      </c>
      <c r="BV19" s="106" t="str">
        <f>Pompes!$E$37</f>
        <v>10591</v>
      </c>
      <c r="BW19" s="106">
        <f>(BU19/($C19*BV19))*1000000</f>
        <v>0.32412763864559746</v>
      </c>
      <c r="BX19" s="107">
        <v>0.2</v>
      </c>
      <c r="BY19" s="106" t="str">
        <f>Pompes!$E$38</f>
        <v>10237</v>
      </c>
      <c r="BZ19" s="107">
        <f>(BX19/($C19*BY19))*1000000</f>
        <v>0.29159662272791559</v>
      </c>
      <c r="CA19" s="106" t="s">
        <v>222</v>
      </c>
      <c r="CB19" s="106" t="str">
        <f>Pompes!$E$39</f>
        <v>10234</v>
      </c>
      <c r="CC19" s="106">
        <f>(CA19/($C19*CB19))*1000000</f>
        <v>0.32085031166232547</v>
      </c>
      <c r="CD19" s="106" t="s">
        <v>238</v>
      </c>
      <c r="CE19" s="106" t="str">
        <f>Pompes!$E$40</f>
        <v>10234</v>
      </c>
      <c r="CF19" s="106">
        <f>(CD19/($C19*CE19))*1000000</f>
        <v>0.33543441673788571</v>
      </c>
      <c r="CG19" s="106" t="s">
        <v>222</v>
      </c>
      <c r="CH19" s="106" t="str">
        <f>Pompes!$E$41</f>
        <v>10106</v>
      </c>
      <c r="CI19" s="106">
        <f>(CG19/($C19*CH19))*1000000</f>
        <v>0.32491411929074204</v>
      </c>
      <c r="CJ19" s="107">
        <v>0.2</v>
      </c>
      <c r="CK19" s="106" t="str">
        <f>Pompes!$E$42</f>
        <v>10113</v>
      </c>
      <c r="CL19" s="107">
        <f>(CJ19/($C19*CK19))*1000000</f>
        <v>0.29517201887329891</v>
      </c>
      <c r="CM19" s="107">
        <v>0.2</v>
      </c>
      <c r="CN19" s="106" t="str">
        <f>Pompes!$E$44</f>
        <v>10109</v>
      </c>
      <c r="CO19" s="107">
        <f>(CM19/($C19*CN19))*1000000</f>
        <v>0.29528881460734713</v>
      </c>
      <c r="CP19" s="106" t="s">
        <v>222</v>
      </c>
      <c r="CQ19" s="106" t="str">
        <f>Pompes!$E$45</f>
        <v>10143</v>
      </c>
      <c r="CR19" s="106">
        <f>(CP19/($C19*CQ19))*1000000</f>
        <v>0.32372888588703924</v>
      </c>
      <c r="CS19" s="107">
        <v>0.2</v>
      </c>
      <c r="CT19" s="106" t="str">
        <f>Pompes!$E$47</f>
        <v>10098</v>
      </c>
      <c r="CU19" s="107">
        <f>(CS19/($C19*CT19))*1000000</f>
        <v>0.29561047998273637</v>
      </c>
      <c r="CV19" s="106" t="s">
        <v>228</v>
      </c>
      <c r="CW19" s="106" t="str">
        <f>Pompes!$E$49</f>
        <v>10080</v>
      </c>
      <c r="CX19" s="106">
        <f>(CV19/($C19*CW19))*1000000</f>
        <v>0.35536602700781805</v>
      </c>
      <c r="CY19" s="106" t="s">
        <v>272</v>
      </c>
      <c r="CZ19" s="106" t="str">
        <f>Pompes!$E$50</f>
        <v>10635</v>
      </c>
      <c r="DA19" s="106">
        <f>(CY19/($C19*CZ19))*1000000</f>
        <v>0.37892343641454224</v>
      </c>
      <c r="DC19" s="99" t="s">
        <v>190</v>
      </c>
      <c r="DD19" s="99" t="s">
        <v>190</v>
      </c>
      <c r="DF19" s="71" t="s">
        <v>190</v>
      </c>
      <c r="DG19" s="71" t="s">
        <v>190</v>
      </c>
    </row>
    <row r="20" spans="2:111" x14ac:dyDescent="0.25">
      <c r="B20" s="83" t="s">
        <v>215</v>
      </c>
      <c r="C20" s="84">
        <v>62</v>
      </c>
      <c r="D20" s="107">
        <v>0.2</v>
      </c>
      <c r="E20" s="106" t="str">
        <f>Pompes!$E$3</f>
        <v>10125</v>
      </c>
      <c r="F20" s="107">
        <f t="shared" ref="F20:F21" si="0">(D20/($C20*E20))*1000000</f>
        <v>0.31859816806053365</v>
      </c>
      <c r="G20" s="27">
        <v>0.2</v>
      </c>
      <c r="H20" s="106" t="str">
        <f>Pompes!$E$4</f>
        <v>10080</v>
      </c>
      <c r="I20" s="27">
        <f>(G20/($C20*H20))*1000000</f>
        <v>0.32002048131080391</v>
      </c>
      <c r="J20" s="107">
        <v>0.2</v>
      </c>
      <c r="K20" s="106" t="str">
        <f>Pompes!$E$5</f>
        <v>10147</v>
      </c>
      <c r="L20" s="107">
        <f t="shared" ref="L20:L22" si="1">(J20/($C20*K20))*1000000</f>
        <v>0.31790740628884429</v>
      </c>
      <c r="M20" s="107">
        <v>0.2</v>
      </c>
      <c r="N20" s="106" t="str">
        <f>Pompes!$E$6</f>
        <v>10229</v>
      </c>
      <c r="O20" s="107">
        <f t="shared" ref="O20:O22" si="2">(M20/($C20*N20))*1000000</f>
        <v>0.31535892576135532</v>
      </c>
      <c r="P20" s="107">
        <v>0.2</v>
      </c>
      <c r="Q20" s="106" t="str">
        <f>Pompes!$E$7</f>
        <v>10555</v>
      </c>
      <c r="R20" s="107">
        <f t="shared" ref="R20:R22" si="3">(P20/($C20*Q20))*1000000</f>
        <v>0.30561880166867866</v>
      </c>
      <c r="S20" s="107">
        <v>0.2</v>
      </c>
      <c r="T20" s="106" t="str">
        <f>Pompes!$E$8</f>
        <v>10638</v>
      </c>
      <c r="U20" s="107">
        <f t="shared" ref="U20:U22" si="4">(S20/($C20*T20))*1000000</f>
        <v>0.30323429701192928</v>
      </c>
      <c r="V20" s="107">
        <v>0.2</v>
      </c>
      <c r="W20" s="106" t="str">
        <f>Pompes!$E$9</f>
        <v>10620</v>
      </c>
      <c r="X20" s="107">
        <f t="shared" ref="X20:X22" si="5">(V20/($C20*W20))*1000000</f>
        <v>0.30374825344754269</v>
      </c>
      <c r="Y20" s="107">
        <v>0.2</v>
      </c>
      <c r="Z20" s="106" t="str">
        <f>Pompes!$E$10</f>
        <v>10616</v>
      </c>
      <c r="AA20" s="107">
        <f t="shared" ref="AA20:AA22" si="6">(Y20/($C20*Z20))*1000000</f>
        <v>0.30386270267642268</v>
      </c>
      <c r="AB20" s="107">
        <v>0.2</v>
      </c>
      <c r="AC20" s="106" t="str">
        <f>Pompes!$E$12</f>
        <v>10587</v>
      </c>
      <c r="AD20" s="107">
        <f t="shared" ref="AD20:AD22" si="7">(AB20/($C20*AC20))*1000000</f>
        <v>0.3046950459632477</v>
      </c>
      <c r="AE20" s="107">
        <v>0.2</v>
      </c>
      <c r="AF20" s="106" t="str">
        <f>Pompes!$E$14</f>
        <v>10584</v>
      </c>
      <c r="AG20" s="107">
        <f t="shared" ref="AG20:AG22" si="8">(AE20/($C20*AF20))*1000000</f>
        <v>0.30478141077219417</v>
      </c>
      <c r="AH20" s="107">
        <v>0.2</v>
      </c>
      <c r="AI20" s="106" t="str">
        <f>Pompes!$E$16</f>
        <v>10587</v>
      </c>
      <c r="AJ20" s="107">
        <f t="shared" ref="AJ20:AJ22" si="9">(AH20/($C20*AI20))*1000000</f>
        <v>0.3046950459632477</v>
      </c>
      <c r="AK20" s="107">
        <v>0.2</v>
      </c>
      <c r="AL20" s="106" t="str">
        <f>Pompes!$E$17</f>
        <v>10580</v>
      </c>
      <c r="AM20" s="107">
        <f t="shared" ref="AM20:AM22" si="10">(AK20/($C20*AL20))*1000000</f>
        <v>0.30489664003902678</v>
      </c>
      <c r="AN20" s="107">
        <v>0.2</v>
      </c>
      <c r="AO20" s="106" t="str">
        <f>Pompes!$E$18</f>
        <v>10184</v>
      </c>
      <c r="AP20" s="107">
        <f>(AN20/($C20*AO20))*1000000</f>
        <v>0.31675240098319946</v>
      </c>
      <c r="AQ20" s="107">
        <v>0.2</v>
      </c>
      <c r="AR20" s="106" t="str">
        <f>Pompes!$E$19</f>
        <v>10232</v>
      </c>
      <c r="AS20" s="107">
        <f t="shared" ref="AS20:AS22" si="11">(AQ20/($C20*AR20))*1000000</f>
        <v>0.31526646321470914</v>
      </c>
      <c r="AT20" s="107">
        <v>0.2</v>
      </c>
      <c r="AU20" s="106" t="str">
        <f>Pompes!$E$22</f>
        <v>11160</v>
      </c>
      <c r="AV20" s="107">
        <f t="shared" ref="AV20:AV22" si="12">(AT20/($C20*AU20))*1000000</f>
        <v>0.28905075731298419</v>
      </c>
      <c r="AW20" s="107">
        <v>0.2</v>
      </c>
      <c r="AX20" s="106" t="str">
        <f>Pompes!$E$26</f>
        <v>10185</v>
      </c>
      <c r="AY20" s="107">
        <f t="shared" ref="AY20:AY22" si="13">(AW20/($C20*AX20))*1000000</f>
        <v>0.31672130109110491</v>
      </c>
      <c r="AZ20" s="107">
        <v>0.2</v>
      </c>
      <c r="BA20" s="106" t="str">
        <f>Pompes!$E$27</f>
        <v>10186</v>
      </c>
      <c r="BB20" s="107">
        <f t="shared" ref="BB20:BB22" si="14">(AZ20/($C20*BA20))*1000000</f>
        <v>0.3166902073054097</v>
      </c>
      <c r="BC20" s="107">
        <v>0.2</v>
      </c>
      <c r="BD20" s="106" t="str">
        <f>Pompes!$E$28</f>
        <v>10184</v>
      </c>
      <c r="BE20" s="107">
        <f>(BC20/($C20*BD20))*1000000</f>
        <v>0.31675240098319946</v>
      </c>
      <c r="BF20" s="107">
        <v>0.2</v>
      </c>
      <c r="BG20" s="106" t="str">
        <f>Pompes!$E$30</f>
        <v>10590</v>
      </c>
      <c r="BH20" s="107">
        <f>(BF20/($C20*BG20))*1000000</f>
        <v>0.30460873008620426</v>
      </c>
      <c r="BI20" s="107">
        <v>0.2</v>
      </c>
      <c r="BJ20" s="106" t="str">
        <f>Pompes!$E$32</f>
        <v>10586</v>
      </c>
      <c r="BK20" s="107">
        <f t="shared" ref="BK20:BK22" si="15">(BI20/($C20*BJ20))*1000000</f>
        <v>0.30472382879396409</v>
      </c>
      <c r="BL20" s="107">
        <v>0.2</v>
      </c>
      <c r="BM20" s="106" t="str">
        <f>Pompes!$E$33</f>
        <v>10582</v>
      </c>
      <c r="BN20" s="107">
        <f t="shared" ref="BN20:BN22" si="16">(BL20/($C20*BM20))*1000000</f>
        <v>0.30483901451643386</v>
      </c>
      <c r="BO20" s="107">
        <v>0.2</v>
      </c>
      <c r="BP20" s="106" t="str">
        <f>Pompes!$E$34</f>
        <v>10584</v>
      </c>
      <c r="BQ20" s="107">
        <f t="shared" ref="BQ20:BQ22" si="17">(BO20/($C20*BP20))*1000000</f>
        <v>0.30478141077219417</v>
      </c>
      <c r="BR20" s="107">
        <v>0.2</v>
      </c>
      <c r="BS20" s="106" t="str">
        <f>Pompes!$E$36</f>
        <v>10587</v>
      </c>
      <c r="BT20" s="107">
        <f t="shared" ref="BT20:BT22" si="18">(BR20/($C20*BS20))*1000000</f>
        <v>0.3046950459632477</v>
      </c>
      <c r="BU20" s="107">
        <v>0.2</v>
      </c>
      <c r="BV20" s="106" t="str">
        <f>Pompes!$E$37</f>
        <v>10591</v>
      </c>
      <c r="BW20" s="107">
        <f t="shared" ref="BW20:BW22" si="19">(BU20/($C20*BV20))*1000000</f>
        <v>0.30457996899375916</v>
      </c>
      <c r="BX20" s="107">
        <v>0.2</v>
      </c>
      <c r="BY20" s="106" t="str">
        <f>Pompes!$E$38</f>
        <v>10237</v>
      </c>
      <c r="BZ20" s="107">
        <f t="shared" ref="BZ20:BZ22" si="20">(BX20/($C20*BY20))*1000000</f>
        <v>0.31511247939952169</v>
      </c>
      <c r="CA20" s="107">
        <v>0.2</v>
      </c>
      <c r="CB20" s="106" t="str">
        <f>Pompes!$E$39</f>
        <v>10234</v>
      </c>
      <c r="CC20" s="107">
        <f t="shared" ref="CC20:CC22" si="21">(CA20/($C20*CB20))*1000000</f>
        <v>0.31520485163307638</v>
      </c>
      <c r="CD20" s="107">
        <v>0.2</v>
      </c>
      <c r="CE20" s="106" t="str">
        <f>Pompes!$E$40</f>
        <v>10234</v>
      </c>
      <c r="CF20" s="107">
        <f t="shared" ref="CF20:CF22" si="22">(CD20/($C20*CE20))*1000000</f>
        <v>0.31520485163307638</v>
      </c>
      <c r="CG20" s="107">
        <v>0.2</v>
      </c>
      <c r="CH20" s="106" t="str">
        <f>Pompes!$E$41</f>
        <v>10106</v>
      </c>
      <c r="CI20" s="107">
        <f t="shared" ref="CI20:CI22" si="23">(CG20/($C20*CH20))*1000000</f>
        <v>0.31919715531495185</v>
      </c>
      <c r="CJ20" s="107">
        <v>0.2</v>
      </c>
      <c r="CK20" s="106" t="str">
        <f>Pompes!$E$42</f>
        <v>10113</v>
      </c>
      <c r="CL20" s="107">
        <f t="shared" ref="CL20:CL22" si="24">(CJ20/($C20*CK20))*1000000</f>
        <v>0.31897621394372627</v>
      </c>
      <c r="CM20" s="107">
        <v>0.2</v>
      </c>
      <c r="CN20" s="106" t="str">
        <f>Pompes!$E$44</f>
        <v>10109</v>
      </c>
      <c r="CO20" s="107">
        <f t="shared" ref="CO20:CO22" si="25">(CM20/($C20*CN20))*1000000</f>
        <v>0.31910242868858474</v>
      </c>
      <c r="CP20" s="107">
        <v>0.2</v>
      </c>
      <c r="CQ20" s="106" t="str">
        <f>Pompes!$E$45</f>
        <v>10143</v>
      </c>
      <c r="CR20" s="107">
        <f t="shared" ref="CR20:CR22" si="26">(CP20/($C20*CQ20))*1000000</f>
        <v>0.31803277645794176</v>
      </c>
      <c r="CS20" s="107">
        <v>0.2</v>
      </c>
      <c r="CT20" s="106" t="str">
        <f>Pompes!$E$47</f>
        <v>10098</v>
      </c>
      <c r="CU20" s="107">
        <f t="shared" ref="CU20:CU22" si="27">(CS20/($C20*CT20))*1000000</f>
        <v>0.3194500348200538</v>
      </c>
      <c r="CV20" s="107">
        <v>0.2</v>
      </c>
      <c r="CW20" s="106" t="str">
        <f>Pompes!$E$49</f>
        <v>10080</v>
      </c>
      <c r="CX20" s="107">
        <f t="shared" ref="CX20:CX22" si="28">(CV20/($C20*CW20))*1000000</f>
        <v>0.32002048131080391</v>
      </c>
      <c r="CY20" s="107">
        <v>0.2</v>
      </c>
      <c r="CZ20" s="106" t="str">
        <f>Pompes!$E$50</f>
        <v>10635</v>
      </c>
      <c r="DA20" s="107">
        <f t="shared" ref="DA20:DA22" si="29">(CY20/($C20*CZ20))*1000000</f>
        <v>0.30331983560064912</v>
      </c>
      <c r="DC20" s="99" t="s">
        <v>190</v>
      </c>
      <c r="DD20" s="99" t="s">
        <v>190</v>
      </c>
      <c r="DF20" s="71" t="s">
        <v>190</v>
      </c>
      <c r="DG20" s="71" t="s">
        <v>190</v>
      </c>
    </row>
    <row r="21" spans="2:111" x14ac:dyDescent="0.25">
      <c r="B21" s="83" t="s">
        <v>216</v>
      </c>
      <c r="C21" s="84">
        <v>69</v>
      </c>
      <c r="D21" s="107">
        <v>0.2</v>
      </c>
      <c r="E21" s="106" t="str">
        <f>Pompes!$E$3</f>
        <v>10125</v>
      </c>
      <c r="F21" s="107">
        <f t="shared" si="0"/>
        <v>0.28627661477903027</v>
      </c>
      <c r="G21" s="107">
        <v>0.2</v>
      </c>
      <c r="H21" s="106" t="str">
        <f>Pompes!$E$4</f>
        <v>10080</v>
      </c>
      <c r="I21" s="107">
        <f>(G21/($C21*H21))*1000000</f>
        <v>0.28755463538072235</v>
      </c>
      <c r="J21" s="107">
        <v>0.2</v>
      </c>
      <c r="K21" s="106" t="str">
        <f>Pompes!$E$5</f>
        <v>10147</v>
      </c>
      <c r="L21" s="107">
        <f t="shared" si="1"/>
        <v>0.28565593028852676</v>
      </c>
      <c r="M21" s="106" t="s">
        <v>238</v>
      </c>
      <c r="N21" s="106" t="str">
        <f>Pompes!$E$6</f>
        <v>10229</v>
      </c>
      <c r="O21" s="106">
        <f t="shared" si="2"/>
        <v>0.32587088995340047</v>
      </c>
      <c r="P21" s="107">
        <v>0.2</v>
      </c>
      <c r="Q21" s="106" t="str">
        <f>Pompes!$E$7</f>
        <v>10555</v>
      </c>
      <c r="R21" s="107">
        <f t="shared" si="3"/>
        <v>0.274613995702291</v>
      </c>
      <c r="S21" s="107">
        <v>0.2</v>
      </c>
      <c r="T21" s="106" t="str">
        <f>Pompes!$E$8</f>
        <v>10638</v>
      </c>
      <c r="U21" s="107">
        <f t="shared" si="4"/>
        <v>0.27247139731506687</v>
      </c>
      <c r="V21" s="106" t="s">
        <v>239</v>
      </c>
      <c r="W21" s="106" t="str">
        <f>Pompes!$E$9</f>
        <v>10620</v>
      </c>
      <c r="X21" s="106">
        <f t="shared" si="5"/>
        <v>40.939981986407929</v>
      </c>
      <c r="Y21" s="106" t="s">
        <v>242</v>
      </c>
      <c r="Z21" s="106" t="str">
        <f>Pompes!$E$10</f>
        <v>10616</v>
      </c>
      <c r="AA21" s="106">
        <f t="shared" si="6"/>
        <v>23.208064392822429</v>
      </c>
      <c r="AB21" s="106" t="s">
        <v>246</v>
      </c>
      <c r="AC21" s="106" t="str">
        <f>Pompes!$E$12</f>
        <v>10587</v>
      </c>
      <c r="AD21" s="106">
        <f t="shared" si="7"/>
        <v>54.756790868757555</v>
      </c>
      <c r="AE21" s="106" t="s">
        <v>250</v>
      </c>
      <c r="AF21" s="106" t="str">
        <f>Pompes!$E$14</f>
        <v>10584</v>
      </c>
      <c r="AG21" s="106">
        <f t="shared" si="8"/>
        <v>1.0954462300217993</v>
      </c>
      <c r="AH21" s="106" t="s">
        <v>253</v>
      </c>
      <c r="AI21" s="106" t="str">
        <f>Pompes!$E$16</f>
        <v>10587</v>
      </c>
      <c r="AJ21" s="106">
        <f t="shared" si="9"/>
        <v>2.1902716347503026</v>
      </c>
      <c r="AK21" s="106" t="s">
        <v>221</v>
      </c>
      <c r="AL21" s="106" t="str">
        <f>Pompes!$E$17</f>
        <v>10580</v>
      </c>
      <c r="AM21" s="106">
        <f t="shared" si="10"/>
        <v>0.47943891948165807</v>
      </c>
      <c r="AN21" s="107">
        <v>0.2</v>
      </c>
      <c r="AO21" s="106" t="str">
        <f>Pompes!$E$18</f>
        <v>10184</v>
      </c>
      <c r="AP21" s="107">
        <f>(AN21/($C21*AO21))*1000000</f>
        <v>0.28461809943417926</v>
      </c>
      <c r="AQ21" s="106" t="s">
        <v>260</v>
      </c>
      <c r="AR21" s="106" t="str">
        <f>Pompes!$E$19</f>
        <v>10232</v>
      </c>
      <c r="AS21" s="106">
        <f t="shared" si="11"/>
        <v>155.80559993654464</v>
      </c>
      <c r="AT21" s="106" t="s">
        <v>234</v>
      </c>
      <c r="AU21" s="106" t="str">
        <f>Pompes!$E$22</f>
        <v>11160</v>
      </c>
      <c r="AV21" s="106">
        <f t="shared" si="12"/>
        <v>31.167212092878287</v>
      </c>
      <c r="AW21" s="106" t="s">
        <v>263</v>
      </c>
      <c r="AX21" s="106" t="str">
        <f>Pompes!$E$26</f>
        <v>10185</v>
      </c>
      <c r="AY21" s="106">
        <f t="shared" si="13"/>
        <v>12.806556957162067</v>
      </c>
      <c r="AZ21" s="106" t="s">
        <v>265</v>
      </c>
      <c r="BA21" s="106" t="str">
        <f>Pompes!$E$27</f>
        <v>10186</v>
      </c>
      <c r="BB21" s="106">
        <f t="shared" si="14"/>
        <v>3.8415899060091006</v>
      </c>
      <c r="BC21" s="107">
        <v>0.2</v>
      </c>
      <c r="BD21" s="106" t="str">
        <f>Pompes!$E$28</f>
        <v>10184</v>
      </c>
      <c r="BE21" s="107">
        <f>(BC21/($C21*BD21))*1000000</f>
        <v>0.28461809943417926</v>
      </c>
      <c r="BF21" s="106" t="s">
        <v>269</v>
      </c>
      <c r="BG21" s="106" t="str">
        <f>Pompes!$E$30</f>
        <v>10590</v>
      </c>
      <c r="BH21" s="106">
        <f>(BF21/($C21*BG21))*1000000</f>
        <v>7.9374854593477568</v>
      </c>
      <c r="BI21" s="106" t="s">
        <v>273</v>
      </c>
      <c r="BJ21" s="106" t="str">
        <f>Pompes!$E$32</f>
        <v>10586</v>
      </c>
      <c r="BK21" s="106">
        <f t="shared" si="15"/>
        <v>9.3095337840242927</v>
      </c>
      <c r="BL21" s="106" t="s">
        <v>242</v>
      </c>
      <c r="BM21" s="106" t="str">
        <f>Pompes!$E$33</f>
        <v>10582</v>
      </c>
      <c r="BN21" s="106">
        <f t="shared" si="16"/>
        <v>23.282631978284154</v>
      </c>
      <c r="BO21" s="106" t="s">
        <v>280</v>
      </c>
      <c r="BP21" s="106" t="str">
        <f>Pompes!$E$34</f>
        <v>10584</v>
      </c>
      <c r="BQ21" s="106">
        <f t="shared" si="17"/>
        <v>15.062385662799741</v>
      </c>
      <c r="BR21" s="106" t="s">
        <v>255</v>
      </c>
      <c r="BS21" s="106" t="str">
        <f>Pompes!$E$36</f>
        <v>10587</v>
      </c>
      <c r="BT21" s="106">
        <f t="shared" si="18"/>
        <v>19.164876804065145</v>
      </c>
      <c r="BU21" s="106" t="s">
        <v>285</v>
      </c>
      <c r="BV21" s="106" t="str">
        <f>Pompes!$E$37</f>
        <v>10591</v>
      </c>
      <c r="BW21" s="106">
        <f t="shared" si="19"/>
        <v>24.631249666451829</v>
      </c>
      <c r="BX21" s="107">
        <v>0.2</v>
      </c>
      <c r="BY21" s="106" t="str">
        <f>Pompes!$E$38</f>
        <v>10237</v>
      </c>
      <c r="BZ21" s="107">
        <f t="shared" si="20"/>
        <v>0.2831445467068166</v>
      </c>
      <c r="CA21" s="107">
        <v>0.2</v>
      </c>
      <c r="CB21" s="106" t="str">
        <f>Pompes!$E$39</f>
        <v>10234</v>
      </c>
      <c r="CC21" s="107">
        <f t="shared" si="21"/>
        <v>0.2832275478442135</v>
      </c>
      <c r="CD21" s="107">
        <v>0.2</v>
      </c>
      <c r="CE21" s="106" t="str">
        <f>Pompes!$E$40</f>
        <v>10234</v>
      </c>
      <c r="CF21" s="107">
        <f t="shared" si="22"/>
        <v>0.2832275478442135</v>
      </c>
      <c r="CG21" s="107">
        <v>0.2</v>
      </c>
      <c r="CH21" s="106" t="str">
        <f>Pompes!$E$41</f>
        <v>10106</v>
      </c>
      <c r="CI21" s="107">
        <f t="shared" si="23"/>
        <v>0.28681483521053641</v>
      </c>
      <c r="CJ21" s="107">
        <v>0.2</v>
      </c>
      <c r="CK21" s="106" t="str">
        <f>Pompes!$E$42</f>
        <v>10113</v>
      </c>
      <c r="CL21" s="107">
        <f t="shared" si="24"/>
        <v>0.28661630818131922</v>
      </c>
      <c r="CM21" s="107">
        <v>0.2</v>
      </c>
      <c r="CN21" s="106" t="str">
        <f>Pompes!$E$44</f>
        <v>10109</v>
      </c>
      <c r="CO21" s="107">
        <f t="shared" si="25"/>
        <v>0.28672971853177182</v>
      </c>
      <c r="CP21" s="107">
        <v>0.2</v>
      </c>
      <c r="CQ21" s="106" t="str">
        <f>Pompes!$E$45</f>
        <v>10143</v>
      </c>
      <c r="CR21" s="107">
        <f t="shared" si="26"/>
        <v>0.28576858174481723</v>
      </c>
      <c r="CS21" s="107">
        <v>0.2</v>
      </c>
      <c r="CT21" s="106" t="str">
        <f>Pompes!$E$47</f>
        <v>10098</v>
      </c>
      <c r="CU21" s="107">
        <f t="shared" si="27"/>
        <v>0.28704206027309187</v>
      </c>
      <c r="CV21" s="107">
        <v>0.2</v>
      </c>
      <c r="CW21" s="106" t="str">
        <f>Pompes!$E$49</f>
        <v>10080</v>
      </c>
      <c r="CX21" s="107">
        <f t="shared" si="28"/>
        <v>0.28755463538072235</v>
      </c>
      <c r="CY21" s="106" t="s">
        <v>288</v>
      </c>
      <c r="CZ21" s="106" t="str">
        <f>Pompes!$E$50</f>
        <v>10635</v>
      </c>
      <c r="DA21" s="106">
        <f t="shared" si="29"/>
        <v>0.76313512261264771</v>
      </c>
      <c r="DC21" s="99" t="s">
        <v>190</v>
      </c>
      <c r="DD21" s="99" t="s">
        <v>190</v>
      </c>
      <c r="DF21" s="71" t="s">
        <v>190</v>
      </c>
      <c r="DG21" s="71" t="s">
        <v>190</v>
      </c>
    </row>
    <row r="22" spans="2:111" x14ac:dyDescent="0.25">
      <c r="B22" s="83" t="s">
        <v>213</v>
      </c>
      <c r="C22" s="84">
        <v>59</v>
      </c>
      <c r="D22" s="106">
        <v>0.44</v>
      </c>
      <c r="E22" s="106" t="str">
        <f>Pompes!$E$3</f>
        <v>10125</v>
      </c>
      <c r="F22" s="106">
        <f t="shared" ref="F22" si="30">(D22/($C22*E22))*1000000</f>
        <v>0.73655576480435236</v>
      </c>
      <c r="G22" s="106" t="s">
        <v>231</v>
      </c>
      <c r="H22" s="106" t="str">
        <f>Pompes!$E$4</f>
        <v>10080</v>
      </c>
      <c r="I22" s="106">
        <f>(G22/($C22*H22))*1000000</f>
        <v>0.42036588646758138</v>
      </c>
      <c r="J22" s="106" t="s">
        <v>221</v>
      </c>
      <c r="K22" s="106" t="str">
        <f>Pompes!$E$5</f>
        <v>10147</v>
      </c>
      <c r="L22" s="106">
        <f t="shared" si="1"/>
        <v>0.5846263319040611</v>
      </c>
      <c r="M22" s="106" t="s">
        <v>291</v>
      </c>
      <c r="N22" s="106" t="str">
        <f>Pompes!$E$6</f>
        <v>10229</v>
      </c>
      <c r="O22" s="106">
        <f t="shared" si="2"/>
        <v>2.982547128387055</v>
      </c>
      <c r="P22" s="106" t="s">
        <v>293</v>
      </c>
      <c r="Q22" s="106" t="str">
        <f>Pompes!$E$7</f>
        <v>10555</v>
      </c>
      <c r="R22" s="106">
        <f t="shared" si="3"/>
        <v>0.93136034813607493</v>
      </c>
      <c r="S22" s="106" t="s">
        <v>224</v>
      </c>
      <c r="T22" s="106" t="str">
        <f>Pompes!$E$8</f>
        <v>10638</v>
      </c>
      <c r="U22" s="106">
        <f t="shared" si="4"/>
        <v>1.7525914454418283</v>
      </c>
      <c r="V22" s="106" t="s">
        <v>240</v>
      </c>
      <c r="W22" s="106" t="str">
        <f>Pompes!$E$9</f>
        <v>10620</v>
      </c>
      <c r="X22" s="106">
        <f t="shared" si="5"/>
        <v>92.565993169268097</v>
      </c>
      <c r="Y22" s="106" t="s">
        <v>243</v>
      </c>
      <c r="Z22" s="106" t="str">
        <f>Pompes!$E$10</f>
        <v>10616</v>
      </c>
      <c r="AA22" s="106">
        <f t="shared" si="6"/>
        <v>52.686702514911936</v>
      </c>
      <c r="AB22" s="106" t="s">
        <v>247</v>
      </c>
      <c r="AC22" s="106" t="str">
        <f>Pompes!$E$12</f>
        <v>10587</v>
      </c>
      <c r="AD22" s="106">
        <f t="shared" si="7"/>
        <v>432.25381944277677</v>
      </c>
      <c r="AE22" s="106" t="s">
        <v>251</v>
      </c>
      <c r="AF22" s="106" t="str">
        <f>Pompes!$E$14</f>
        <v>10584</v>
      </c>
      <c r="AG22" s="106">
        <f t="shared" si="8"/>
        <v>9.7685025045799865</v>
      </c>
      <c r="AH22" s="106" t="s">
        <v>254</v>
      </c>
      <c r="AI22" s="106" t="str">
        <f>Pompes!$E$16</f>
        <v>10587</v>
      </c>
      <c r="AJ22" s="106">
        <f t="shared" si="9"/>
        <v>19.211280864123413</v>
      </c>
      <c r="AK22" s="106" t="s">
        <v>227</v>
      </c>
      <c r="AL22" s="106" t="str">
        <f>Pompes!$E$17</f>
        <v>10580</v>
      </c>
      <c r="AM22" s="106">
        <f t="shared" si="10"/>
        <v>3.8447983082887442</v>
      </c>
      <c r="AN22" s="106" t="s">
        <v>258</v>
      </c>
      <c r="AO22" s="106" t="str">
        <f>Pompes!$E$18</f>
        <v>10184</v>
      </c>
      <c r="AP22" s="106">
        <f>(AN22/($C22*AO22))*1000000</f>
        <v>1.248219207264303</v>
      </c>
      <c r="AQ22" s="106" t="s">
        <v>261</v>
      </c>
      <c r="AR22" s="106" t="str">
        <f>Pompes!$E$19</f>
        <v>10232</v>
      </c>
      <c r="AS22" s="106">
        <f t="shared" si="11"/>
        <v>1374.8823895787227</v>
      </c>
      <c r="AT22" s="106" t="s">
        <v>235</v>
      </c>
      <c r="AU22" s="106" t="str">
        <f>Pompes!$E$22</f>
        <v>11160</v>
      </c>
      <c r="AV22" s="106">
        <f t="shared" si="12"/>
        <v>112.38685377559078</v>
      </c>
      <c r="AW22" s="106" t="s">
        <v>264</v>
      </c>
      <c r="AX22" s="106" t="str">
        <f>Pompes!$E$26</f>
        <v>10185</v>
      </c>
      <c r="AY22" s="106">
        <f t="shared" si="13"/>
        <v>33.282577402794075</v>
      </c>
      <c r="AZ22" s="106" t="s">
        <v>266</v>
      </c>
      <c r="BA22" s="106" t="str">
        <f>Pompes!$E$27</f>
        <v>10186</v>
      </c>
      <c r="BB22" s="106">
        <f t="shared" si="14"/>
        <v>8.8190171288608159</v>
      </c>
      <c r="BC22" s="106" t="s">
        <v>268</v>
      </c>
      <c r="BD22" s="106" t="str">
        <f>Pompes!$E$28</f>
        <v>10184</v>
      </c>
      <c r="BE22" s="106">
        <f>(BC22/($C22*BD22))*1000000</f>
        <v>0.63243106501391344</v>
      </c>
      <c r="BF22" s="106" t="s">
        <v>270</v>
      </c>
      <c r="BG22" s="106" t="str">
        <f>Pompes!$E$30</f>
        <v>10590</v>
      </c>
      <c r="BH22" s="106">
        <f>(BF22/($C22*BG22))*1000000</f>
        <v>67.220435012243726</v>
      </c>
      <c r="BI22" s="106" t="s">
        <v>274</v>
      </c>
      <c r="BJ22" s="106" t="str">
        <f>Pompes!$E$32</f>
        <v>10586</v>
      </c>
      <c r="BK22" s="106">
        <f t="shared" si="15"/>
        <v>75.251291280136542</v>
      </c>
      <c r="BL22" s="106" t="s">
        <v>277</v>
      </c>
      <c r="BM22" s="106" t="str">
        <f>Pompes!$E$33</f>
        <v>10582</v>
      </c>
      <c r="BN22" s="106">
        <f t="shared" si="16"/>
        <v>192.20358203409049</v>
      </c>
      <c r="BO22" s="106" t="s">
        <v>241</v>
      </c>
      <c r="BP22" s="106" t="str">
        <f>Pompes!$E$34</f>
        <v>10584</v>
      </c>
      <c r="BQ22" s="106">
        <f t="shared" si="17"/>
        <v>140.92265908246537</v>
      </c>
      <c r="BR22" s="106" t="s">
        <v>283</v>
      </c>
      <c r="BS22" s="106" t="str">
        <f>Pompes!$E$36</f>
        <v>10587</v>
      </c>
      <c r="BT22" s="106">
        <f t="shared" si="18"/>
        <v>155.29118698499758</v>
      </c>
      <c r="BU22" s="106" t="s">
        <v>286</v>
      </c>
      <c r="BV22" s="106" t="str">
        <f>Pompes!$E$37</f>
        <v>10591</v>
      </c>
      <c r="BW22" s="106">
        <f t="shared" si="19"/>
        <v>208.04360593980499</v>
      </c>
      <c r="BX22" s="106" t="s">
        <v>284</v>
      </c>
      <c r="BY22" s="106" t="str">
        <f>Pompes!$E$38</f>
        <v>10237</v>
      </c>
      <c r="BZ22" s="106">
        <f t="shared" si="20"/>
        <v>1.0430757157072303</v>
      </c>
      <c r="CA22" s="106" t="s">
        <v>237</v>
      </c>
      <c r="CB22" s="106" t="str">
        <f>Pompes!$E$39</f>
        <v>10234</v>
      </c>
      <c r="CC22" s="106">
        <f t="shared" si="21"/>
        <v>2.1530094103072841</v>
      </c>
      <c r="CD22" s="106" t="s">
        <v>224</v>
      </c>
      <c r="CE22" s="106" t="str">
        <f>Pompes!$E$40</f>
        <v>10234</v>
      </c>
      <c r="CF22" s="106">
        <f t="shared" si="22"/>
        <v>1.8217771933369329</v>
      </c>
      <c r="CG22" s="106" t="s">
        <v>221</v>
      </c>
      <c r="CH22" s="106" t="str">
        <f>Pompes!$E$41</f>
        <v>10106</v>
      </c>
      <c r="CI22" s="106">
        <f t="shared" si="23"/>
        <v>0.58699815850291981</v>
      </c>
      <c r="CJ22" s="106" t="s">
        <v>226</v>
      </c>
      <c r="CK22" s="106" t="str">
        <f>Pompes!$E$42</f>
        <v>10113</v>
      </c>
      <c r="CL22" s="106">
        <f t="shared" si="24"/>
        <v>0.95530672887892232</v>
      </c>
      <c r="CM22" s="106" t="s">
        <v>225</v>
      </c>
      <c r="CN22" s="106" t="str">
        <f>Pompes!$E$44</f>
        <v>10109</v>
      </c>
      <c r="CO22" s="106">
        <f t="shared" si="25"/>
        <v>0.87185273736609936</v>
      </c>
      <c r="CP22" s="106" t="s">
        <v>223</v>
      </c>
      <c r="CQ22" s="106" t="str">
        <f>Pompes!$E$45</f>
        <v>10143</v>
      </c>
      <c r="CR22" s="106">
        <f t="shared" si="26"/>
        <v>1.4704973121648561</v>
      </c>
      <c r="CS22" s="106" t="s">
        <v>227</v>
      </c>
      <c r="CT22" s="106" t="str">
        <f>Pompes!$E$47</f>
        <v>10098</v>
      </c>
      <c r="CU22" s="106">
        <f t="shared" si="27"/>
        <v>4.0283190831545763</v>
      </c>
      <c r="CV22" s="106" t="s">
        <v>229</v>
      </c>
      <c r="CW22" s="106" t="str">
        <f>Pompes!$E$49</f>
        <v>10080</v>
      </c>
      <c r="CX22" s="106">
        <f t="shared" si="28"/>
        <v>5.7169760559591074</v>
      </c>
      <c r="CY22" s="106" t="s">
        <v>289</v>
      </c>
      <c r="CZ22" s="106" t="str">
        <f>Pompes!$E$50</f>
        <v>10635</v>
      </c>
      <c r="DA22" s="106">
        <f t="shared" si="29"/>
        <v>4.7811431713322659</v>
      </c>
      <c r="DB22" s="87"/>
      <c r="DC22" s="99" t="s">
        <v>190</v>
      </c>
      <c r="DD22" s="99" t="s">
        <v>190</v>
      </c>
      <c r="DF22" s="71" t="s">
        <v>190</v>
      </c>
      <c r="DG22" s="71" t="s">
        <v>190</v>
      </c>
    </row>
    <row r="23" spans="2:111" x14ac:dyDescent="0.25">
      <c r="B23" s="81" t="s">
        <v>232</v>
      </c>
      <c r="C23" s="82"/>
      <c r="D23" s="109">
        <v>0.44</v>
      </c>
      <c r="E23" s="106"/>
      <c r="F23" s="109"/>
      <c r="G23" s="106" t="s">
        <v>231</v>
      </c>
      <c r="H23" s="109"/>
      <c r="I23" s="109"/>
      <c r="J23" s="109" t="s">
        <v>221</v>
      </c>
      <c r="K23" s="109"/>
      <c r="L23" s="109"/>
      <c r="M23" s="109" t="s">
        <v>292</v>
      </c>
      <c r="N23" s="109"/>
      <c r="O23" s="109"/>
      <c r="P23" s="109" t="s">
        <v>294</v>
      </c>
      <c r="Q23" s="109"/>
      <c r="R23" s="109"/>
      <c r="S23" s="109" t="s">
        <v>237</v>
      </c>
      <c r="T23" s="109"/>
      <c r="U23" s="109"/>
      <c r="V23" s="109" t="s">
        <v>241</v>
      </c>
      <c r="W23" s="109"/>
      <c r="X23" s="109"/>
      <c r="Y23" s="109" t="s">
        <v>244</v>
      </c>
      <c r="Z23" s="109"/>
      <c r="AA23" s="109"/>
      <c r="AB23" s="109" t="s">
        <v>248</v>
      </c>
      <c r="AC23" s="109"/>
      <c r="AD23" s="109"/>
      <c r="AE23" s="109" t="s">
        <v>252</v>
      </c>
      <c r="AF23" s="109"/>
      <c r="AG23" s="109"/>
      <c r="AH23" s="109" t="s">
        <v>255</v>
      </c>
      <c r="AI23" s="109"/>
      <c r="AJ23" s="109"/>
      <c r="AK23" s="109" t="s">
        <v>257</v>
      </c>
      <c r="AL23" s="109"/>
      <c r="AM23" s="109"/>
      <c r="AN23" s="109" t="s">
        <v>258</v>
      </c>
      <c r="AO23" s="109"/>
      <c r="AP23" s="109"/>
      <c r="AQ23" s="109" t="s">
        <v>262</v>
      </c>
      <c r="AR23" s="109"/>
      <c r="AS23" s="109"/>
      <c r="AT23" s="109" t="s">
        <v>236</v>
      </c>
      <c r="AU23" s="109"/>
      <c r="AV23" s="109"/>
      <c r="AW23" s="109" t="s">
        <v>239</v>
      </c>
      <c r="AX23" s="109"/>
      <c r="AY23" s="109"/>
      <c r="AZ23" s="109" t="s">
        <v>267</v>
      </c>
      <c r="BA23" s="109"/>
      <c r="BB23" s="109"/>
      <c r="BC23" s="109" t="s">
        <v>268</v>
      </c>
      <c r="BD23" s="109"/>
      <c r="BE23" s="109"/>
      <c r="BF23" s="109" t="s">
        <v>271</v>
      </c>
      <c r="BG23" s="109"/>
      <c r="BH23" s="109"/>
      <c r="BI23" s="109" t="s">
        <v>275</v>
      </c>
      <c r="BJ23" s="109"/>
      <c r="BK23" s="109"/>
      <c r="BL23" s="109" t="s">
        <v>278</v>
      </c>
      <c r="BM23" s="109"/>
      <c r="BN23" s="109"/>
      <c r="BO23" s="109" t="s">
        <v>281</v>
      </c>
      <c r="BP23" s="109"/>
      <c r="BQ23" s="109"/>
      <c r="BR23" s="109" t="s">
        <v>260</v>
      </c>
      <c r="BS23" s="109"/>
      <c r="BT23" s="109"/>
      <c r="BU23" s="109" t="s">
        <v>278</v>
      </c>
      <c r="BV23" s="109"/>
      <c r="BW23" s="109"/>
      <c r="BX23" s="109" t="s">
        <v>284</v>
      </c>
      <c r="BY23" s="109"/>
      <c r="BZ23" s="109"/>
      <c r="CA23" s="109" t="s">
        <v>287</v>
      </c>
      <c r="CB23" s="109"/>
      <c r="CC23" s="109"/>
      <c r="CD23" s="109" t="s">
        <v>245</v>
      </c>
      <c r="CE23" s="109"/>
      <c r="CF23" s="109"/>
      <c r="CG23" s="106" t="s">
        <v>226</v>
      </c>
      <c r="CH23" s="109"/>
      <c r="CI23" s="109"/>
      <c r="CJ23" s="106" t="s">
        <v>226</v>
      </c>
      <c r="CK23" s="109"/>
      <c r="CL23" s="109"/>
      <c r="CM23" s="109" t="s">
        <v>225</v>
      </c>
      <c r="CN23" s="109"/>
      <c r="CO23" s="109"/>
      <c r="CP23" s="109" t="s">
        <v>224</v>
      </c>
      <c r="CQ23" s="109"/>
      <c r="CR23" s="109"/>
      <c r="CS23" s="109" t="s">
        <v>227</v>
      </c>
      <c r="CT23" s="109"/>
      <c r="CU23" s="109"/>
      <c r="CV23" s="109" t="s">
        <v>230</v>
      </c>
      <c r="CW23" s="109"/>
      <c r="CX23" s="109"/>
      <c r="CY23" s="109" t="s">
        <v>290</v>
      </c>
      <c r="CZ23" s="109"/>
      <c r="DA23" s="109"/>
      <c r="DC23" s="71" t="s">
        <v>55</v>
      </c>
      <c r="DD23" s="71" t="s">
        <v>55</v>
      </c>
      <c r="DF23" s="71" t="s">
        <v>55</v>
      </c>
      <c r="DG23" s="71" t="s">
        <v>55</v>
      </c>
    </row>
    <row r="24" spans="2:111" x14ac:dyDescent="0.25">
      <c r="B24" s="81"/>
      <c r="C24" s="82"/>
      <c r="E24" s="72"/>
    </row>
    <row r="25" spans="2:111" x14ac:dyDescent="0.25">
      <c r="B25" s="81"/>
      <c r="C25" s="82"/>
      <c r="E25" s="72"/>
    </row>
    <row r="26" spans="2:111" x14ac:dyDescent="0.25">
      <c r="B26" s="90"/>
      <c r="C26" s="102" t="s">
        <v>220</v>
      </c>
      <c r="E26" s="70"/>
    </row>
    <row r="27" spans="2:111" x14ac:dyDescent="0.25">
      <c r="B27" s="86"/>
      <c r="C27" s="85"/>
      <c r="D27" s="89"/>
    </row>
    <row r="28" spans="2:111" x14ac:dyDescent="0.25">
      <c r="B28" s="86"/>
      <c r="C28" s="85"/>
      <c r="D28" s="89"/>
    </row>
    <row r="29" spans="2:111" x14ac:dyDescent="0.25">
      <c r="B29" s="86"/>
      <c r="C29" s="85"/>
      <c r="D29" s="89"/>
    </row>
    <row r="30" spans="2:111" x14ac:dyDescent="0.25">
      <c r="B30" s="86"/>
      <c r="C30" s="85"/>
      <c r="D30" s="89"/>
    </row>
    <row r="31" spans="2:111" x14ac:dyDescent="0.25">
      <c r="B31" s="86"/>
      <c r="C31" s="85"/>
      <c r="D31" s="89"/>
    </row>
    <row r="32" spans="2:111" x14ac:dyDescent="0.25">
      <c r="B32" s="86"/>
      <c r="C32" s="85"/>
      <c r="D32" s="89"/>
    </row>
    <row r="33" spans="2:4" x14ac:dyDescent="0.25">
      <c r="B33" s="86"/>
      <c r="C33" s="85"/>
      <c r="D33" s="89"/>
    </row>
    <row r="34" spans="2:4" x14ac:dyDescent="0.25">
      <c r="B34" s="86"/>
      <c r="C34" s="85"/>
      <c r="D34" s="89"/>
    </row>
    <row r="35" spans="2:4" x14ac:dyDescent="0.25">
      <c r="B35" s="86"/>
      <c r="C35" s="85"/>
      <c r="D35" s="89"/>
    </row>
    <row r="36" spans="2:4" x14ac:dyDescent="0.25">
      <c r="B36" s="86"/>
      <c r="C36" s="85"/>
      <c r="D36" s="89"/>
    </row>
    <row r="37" spans="2:4" x14ac:dyDescent="0.25">
      <c r="B37" s="86"/>
      <c r="C37" s="85"/>
      <c r="D37" s="89"/>
    </row>
    <row r="38" spans="2:4" x14ac:dyDescent="0.25">
      <c r="B38" s="86"/>
      <c r="C38" s="85"/>
      <c r="D38" s="89"/>
    </row>
    <row r="39" spans="2:4" x14ac:dyDescent="0.25">
      <c r="B39" s="86"/>
      <c r="C39" s="85"/>
      <c r="D39" s="89"/>
    </row>
    <row r="40" spans="2:4" x14ac:dyDescent="0.25">
      <c r="B40" s="86"/>
      <c r="C40" s="85"/>
      <c r="D40" s="89"/>
    </row>
    <row r="41" spans="2:4" x14ac:dyDescent="0.25">
      <c r="B41" s="86"/>
      <c r="C41" s="85"/>
      <c r="D41" s="89"/>
    </row>
    <row r="42" spans="2:4" x14ac:dyDescent="0.25">
      <c r="B42" s="86"/>
      <c r="C42" s="85"/>
      <c r="D42" s="89"/>
    </row>
    <row r="43" spans="2:4" x14ac:dyDescent="0.25">
      <c r="B43" s="86"/>
      <c r="C43" s="85"/>
      <c r="D43" s="89"/>
    </row>
    <row r="44" spans="2:4" x14ac:dyDescent="0.25">
      <c r="B44" s="86"/>
      <c r="C44" s="85"/>
      <c r="D44" s="89"/>
    </row>
    <row r="45" spans="2:4" x14ac:dyDescent="0.25">
      <c r="B45" s="86"/>
      <c r="C45" s="85"/>
      <c r="D45" s="89"/>
    </row>
    <row r="46" spans="2:4" x14ac:dyDescent="0.25">
      <c r="B46" s="86"/>
      <c r="C46" s="85"/>
      <c r="D46" s="89"/>
    </row>
    <row r="47" spans="2:4" x14ac:dyDescent="0.25">
      <c r="B47" s="86"/>
      <c r="C47" s="85"/>
      <c r="D47" s="89"/>
    </row>
    <row r="48" spans="2:4" x14ac:dyDescent="0.25">
      <c r="B48" s="86"/>
      <c r="C48" s="85"/>
      <c r="D48" s="89"/>
    </row>
    <row r="49" spans="2:4" x14ac:dyDescent="0.25">
      <c r="B49" s="86"/>
      <c r="C49" s="85"/>
      <c r="D49" s="89"/>
    </row>
    <row r="50" spans="2:4" x14ac:dyDescent="0.25">
      <c r="B50" s="86"/>
      <c r="C50" s="85"/>
      <c r="D50" s="89"/>
    </row>
    <row r="51" spans="2:4" x14ac:dyDescent="0.25">
      <c r="B51" s="86"/>
      <c r="C51" s="85"/>
      <c r="D51" s="89"/>
    </row>
    <row r="52" spans="2:4" x14ac:dyDescent="0.25">
      <c r="B52" s="86"/>
      <c r="C52" s="85"/>
      <c r="D52" s="89"/>
    </row>
    <row r="53" spans="2:4" x14ac:dyDescent="0.25">
      <c r="B53" s="86"/>
      <c r="C53" s="85"/>
      <c r="D53" s="89"/>
    </row>
    <row r="54" spans="2:4" x14ac:dyDescent="0.25">
      <c r="B54" s="86"/>
      <c r="C54" s="85"/>
      <c r="D54" s="89"/>
    </row>
    <row r="55" spans="2:4" x14ac:dyDescent="0.25">
      <c r="B55" s="86"/>
      <c r="C55" s="85"/>
      <c r="D55" s="89"/>
    </row>
    <row r="56" spans="2:4" x14ac:dyDescent="0.25">
      <c r="B56" s="86"/>
      <c r="C56" s="85"/>
      <c r="D56" s="89"/>
    </row>
    <row r="57" spans="2:4" x14ac:dyDescent="0.25">
      <c r="B57" s="86"/>
      <c r="C57" s="85"/>
      <c r="D57" s="89"/>
    </row>
    <row r="58" spans="2:4" x14ac:dyDescent="0.25">
      <c r="B58" s="86"/>
      <c r="C58" s="85"/>
      <c r="D58" s="89"/>
    </row>
    <row r="59" spans="2:4" x14ac:dyDescent="0.25">
      <c r="B59" s="86"/>
      <c r="C59" s="85"/>
      <c r="D59" s="89"/>
    </row>
    <row r="60" spans="2:4" x14ac:dyDescent="0.25">
      <c r="B60" s="86"/>
      <c r="C60" s="85"/>
      <c r="D60" s="89"/>
    </row>
    <row r="61" spans="2:4" x14ac:dyDescent="0.25">
      <c r="B61" s="86"/>
      <c r="C61" s="85"/>
      <c r="D61" s="89"/>
    </row>
    <row r="62" spans="2:4" x14ac:dyDescent="0.25">
      <c r="B62" s="86"/>
      <c r="C62" s="85"/>
      <c r="D62" s="89"/>
    </row>
    <row r="63" spans="2:4" x14ac:dyDescent="0.25">
      <c r="B63" s="86"/>
      <c r="C63" s="85"/>
      <c r="D63" s="89"/>
    </row>
    <row r="64" spans="2:4" x14ac:dyDescent="0.25">
      <c r="B64" s="86"/>
      <c r="C64" s="85"/>
      <c r="D64" s="89"/>
    </row>
    <row r="65" spans="2:4" x14ac:dyDescent="0.25">
      <c r="B65" s="86"/>
      <c r="C65" s="85"/>
      <c r="D65" s="89"/>
    </row>
    <row r="66" spans="2:4" x14ac:dyDescent="0.25">
      <c r="B66" s="86"/>
      <c r="C66" s="85"/>
      <c r="D66" s="89"/>
    </row>
    <row r="67" spans="2:4" x14ac:dyDescent="0.25">
      <c r="B67" s="86"/>
      <c r="C67" s="85"/>
      <c r="D67" s="89"/>
    </row>
    <row r="68" spans="2:4" x14ac:dyDescent="0.25">
      <c r="B68" s="86"/>
      <c r="C68" s="85"/>
      <c r="D68" s="89"/>
    </row>
    <row r="69" spans="2:4" x14ac:dyDescent="0.25">
      <c r="B69" s="86"/>
      <c r="C69" s="85"/>
      <c r="D69" s="89"/>
    </row>
    <row r="70" spans="2:4" x14ac:dyDescent="0.25">
      <c r="B70" s="86"/>
      <c r="C70" s="85"/>
      <c r="D70" s="89"/>
    </row>
    <row r="71" spans="2:4" x14ac:dyDescent="0.25">
      <c r="B71" s="86"/>
      <c r="C71" s="85"/>
      <c r="D71" s="89"/>
    </row>
    <row r="72" spans="2:4" x14ac:dyDescent="0.25">
      <c r="B72" s="86"/>
      <c r="C72" s="85"/>
      <c r="D72" s="89"/>
    </row>
    <row r="73" spans="2:4" x14ac:dyDescent="0.25">
      <c r="B73" s="86"/>
      <c r="C73" s="85"/>
      <c r="D73" s="89"/>
    </row>
    <row r="74" spans="2:4" x14ac:dyDescent="0.25">
      <c r="B74" s="81"/>
      <c r="C74" s="82"/>
    </row>
    <row r="75" spans="2:4" x14ac:dyDescent="0.25">
      <c r="B75" s="81"/>
      <c r="C75" s="82"/>
    </row>
    <row r="76" spans="2:4" x14ac:dyDescent="0.25">
      <c r="B76" s="81"/>
      <c r="C76" s="82"/>
    </row>
    <row r="77" spans="2:4" x14ac:dyDescent="0.25">
      <c r="B77" s="81"/>
      <c r="C77" s="82"/>
    </row>
    <row r="78" spans="2:4" x14ac:dyDescent="0.25">
      <c r="B78" s="81"/>
      <c r="C78" s="82"/>
    </row>
    <row r="79" spans="2:4" x14ac:dyDescent="0.25">
      <c r="B79" s="81"/>
      <c r="C79" s="82"/>
    </row>
    <row r="80" spans="2:4" x14ac:dyDescent="0.25">
      <c r="B80" s="81"/>
      <c r="C80" s="82"/>
    </row>
    <row r="81" spans="2:3" x14ac:dyDescent="0.25">
      <c r="B81" s="81"/>
      <c r="C81" s="82"/>
    </row>
    <row r="82" spans="2:3" x14ac:dyDescent="0.25">
      <c r="B82" s="81"/>
      <c r="C82" s="82"/>
    </row>
  </sheetData>
  <mergeCells count="138">
    <mergeCell ref="D10:D11"/>
    <mergeCell ref="E10:E11"/>
    <mergeCell ref="F10:F11"/>
    <mergeCell ref="L10:L11"/>
    <mergeCell ref="M10:M11"/>
    <mergeCell ref="N10:N11"/>
    <mergeCell ref="O10:O11"/>
    <mergeCell ref="P10:P11"/>
    <mergeCell ref="G10:G11"/>
    <mergeCell ref="H10:H11"/>
    <mergeCell ref="I10:I11"/>
    <mergeCell ref="J10:J11"/>
    <mergeCell ref="K10:K11"/>
    <mergeCell ref="V10:V11"/>
    <mergeCell ref="W10:W11"/>
    <mergeCell ref="X10:X11"/>
    <mergeCell ref="Y10:Y11"/>
    <mergeCell ref="Z10:Z11"/>
    <mergeCell ref="Q10:Q11"/>
    <mergeCell ref="R10:R11"/>
    <mergeCell ref="S10:S11"/>
    <mergeCell ref="T10:T11"/>
    <mergeCell ref="U10:U11"/>
    <mergeCell ref="AF10:AF11"/>
    <mergeCell ref="AG10:AG11"/>
    <mergeCell ref="AH10:AH11"/>
    <mergeCell ref="AI10:AI11"/>
    <mergeCell ref="AJ10:AJ11"/>
    <mergeCell ref="AA10:AA11"/>
    <mergeCell ref="AB10:AB11"/>
    <mergeCell ref="AC10:AC11"/>
    <mergeCell ref="AD10:AD11"/>
    <mergeCell ref="AE10:AE11"/>
    <mergeCell ref="AP10:AP11"/>
    <mergeCell ref="AQ10:AQ11"/>
    <mergeCell ref="AR10:AR11"/>
    <mergeCell ref="AS10:AS11"/>
    <mergeCell ref="AT10:AT11"/>
    <mergeCell ref="AK10:AK11"/>
    <mergeCell ref="AL10:AL11"/>
    <mergeCell ref="AM10:AM11"/>
    <mergeCell ref="AN10:AN11"/>
    <mergeCell ref="AO10:AO11"/>
    <mergeCell ref="AZ10:AZ11"/>
    <mergeCell ref="BA10:BA11"/>
    <mergeCell ref="BB10:BB11"/>
    <mergeCell ref="BC10:BC11"/>
    <mergeCell ref="BD10:BD11"/>
    <mergeCell ref="AU10:AU11"/>
    <mergeCell ref="AV10:AV11"/>
    <mergeCell ref="AW10:AW11"/>
    <mergeCell ref="AX10:AX11"/>
    <mergeCell ref="AY10:AY11"/>
    <mergeCell ref="BJ10:BJ11"/>
    <mergeCell ref="BK10:BK11"/>
    <mergeCell ref="BL10:BL11"/>
    <mergeCell ref="BM10:BM11"/>
    <mergeCell ref="BN10:BN11"/>
    <mergeCell ref="BE10:BE11"/>
    <mergeCell ref="BF10:BF11"/>
    <mergeCell ref="BG10:BG11"/>
    <mergeCell ref="BH10:BH11"/>
    <mergeCell ref="BI10:BI11"/>
    <mergeCell ref="BT10:BT11"/>
    <mergeCell ref="BU10:BU11"/>
    <mergeCell ref="BV10:BV11"/>
    <mergeCell ref="BW10:BW11"/>
    <mergeCell ref="BX10:BX11"/>
    <mergeCell ref="BO10:BO11"/>
    <mergeCell ref="BP10:BP11"/>
    <mergeCell ref="BQ10:BQ11"/>
    <mergeCell ref="BR10:BR11"/>
    <mergeCell ref="BS10:BS11"/>
    <mergeCell ref="CD10:CD11"/>
    <mergeCell ref="CE10:CE11"/>
    <mergeCell ref="CF10:CF11"/>
    <mergeCell ref="CG10:CG11"/>
    <mergeCell ref="CH10:CH11"/>
    <mergeCell ref="BY10:BY11"/>
    <mergeCell ref="BZ10:BZ11"/>
    <mergeCell ref="CA10:CA11"/>
    <mergeCell ref="CB10:CB11"/>
    <mergeCell ref="CC10:CC11"/>
    <mergeCell ref="CN10:CN11"/>
    <mergeCell ref="CO10:CO11"/>
    <mergeCell ref="CP10:CP11"/>
    <mergeCell ref="CQ10:CQ11"/>
    <mergeCell ref="CR10:CR11"/>
    <mergeCell ref="CI10:CI11"/>
    <mergeCell ref="CJ10:CJ11"/>
    <mergeCell ref="CK10:CK11"/>
    <mergeCell ref="CL10:CL11"/>
    <mergeCell ref="CM10:CM11"/>
    <mergeCell ref="CX10:CX11"/>
    <mergeCell ref="CY10:CY11"/>
    <mergeCell ref="CZ10:CZ11"/>
    <mergeCell ref="DA10:DA11"/>
    <mergeCell ref="CS10:CS11"/>
    <mergeCell ref="CT10:CT11"/>
    <mergeCell ref="CU10:CU11"/>
    <mergeCell ref="CV10:CV11"/>
    <mergeCell ref="CW10:CW11"/>
    <mergeCell ref="AQ9:AS9"/>
    <mergeCell ref="AT9:AV9"/>
    <mergeCell ref="S9:U9"/>
    <mergeCell ref="V9:X9"/>
    <mergeCell ref="Y9:AA9"/>
    <mergeCell ref="AB9:AD9"/>
    <mergeCell ref="AE9:AG9"/>
    <mergeCell ref="D9:F9"/>
    <mergeCell ref="G9:I9"/>
    <mergeCell ref="J9:L9"/>
    <mergeCell ref="M9:O9"/>
    <mergeCell ref="P9:R9"/>
    <mergeCell ref="CP9:CR9"/>
    <mergeCell ref="CS9:CU9"/>
    <mergeCell ref="CV9:CX9"/>
    <mergeCell ref="CY9:DA9"/>
    <mergeCell ref="B9:B11"/>
    <mergeCell ref="C9:C11"/>
    <mergeCell ref="CA9:CC9"/>
    <mergeCell ref="CD9:CF9"/>
    <mergeCell ref="CG9:CI9"/>
    <mergeCell ref="CJ9:CL9"/>
    <mergeCell ref="CM9:CO9"/>
    <mergeCell ref="BL9:BN9"/>
    <mergeCell ref="BO9:BQ9"/>
    <mergeCell ref="BR9:BT9"/>
    <mergeCell ref="BU9:BW9"/>
    <mergeCell ref="BX9:BZ9"/>
    <mergeCell ref="AW9:AY9"/>
    <mergeCell ref="AZ9:BB9"/>
    <mergeCell ref="BC9:BE9"/>
    <mergeCell ref="BF9:BH9"/>
    <mergeCell ref="BI9:BK9"/>
    <mergeCell ref="AH9:AJ9"/>
    <mergeCell ref="AK9:AM9"/>
    <mergeCell ref="AN9:AP9"/>
  </mergeCells>
  <conditionalFormatting sqref="G7:G8 G23 E10:E13">
    <cfRule type="containsText" dxfId="103" priority="117" operator="containsText" text="&lt;">
      <formula>NOT(ISERROR(SEARCH("&lt;",E7)))</formula>
    </cfRule>
  </conditionalFormatting>
  <conditionalFormatting sqref="E5:E8">
    <cfRule type="containsText" dxfId="102" priority="112" operator="containsText" text="&lt;">
      <formula>NOT(ISERROR(SEARCH("&lt;",E5)))</formula>
    </cfRule>
  </conditionalFormatting>
  <conditionalFormatting sqref="H10:H13">
    <cfRule type="containsText" dxfId="101" priority="108" operator="containsText" text="&lt;">
      <formula>NOT(ISERROR(SEARCH("&lt;",H10)))</formula>
    </cfRule>
  </conditionalFormatting>
  <conditionalFormatting sqref="K10:K13">
    <cfRule type="containsText" dxfId="100" priority="106" operator="containsText" text="&lt;">
      <formula>NOT(ISERROR(SEARCH("&lt;",K10)))</formula>
    </cfRule>
  </conditionalFormatting>
  <conditionalFormatting sqref="N10:N13">
    <cfRule type="containsText" dxfId="99" priority="104" operator="containsText" text="&lt;">
      <formula>NOT(ISERROR(SEARCH("&lt;",N10)))</formula>
    </cfRule>
  </conditionalFormatting>
  <conditionalFormatting sqref="Q10:Q13">
    <cfRule type="containsText" dxfId="98" priority="102" operator="containsText" text="&lt;">
      <formula>NOT(ISERROR(SEARCH("&lt;",Q10)))</formula>
    </cfRule>
  </conditionalFormatting>
  <conditionalFormatting sqref="T10:T13">
    <cfRule type="containsText" dxfId="97" priority="100" operator="containsText" text="&lt;">
      <formula>NOT(ISERROR(SEARCH("&lt;",T10)))</formula>
    </cfRule>
  </conditionalFormatting>
  <conditionalFormatting sqref="W10:W13">
    <cfRule type="containsText" dxfId="96" priority="98" operator="containsText" text="&lt;">
      <formula>NOT(ISERROR(SEARCH("&lt;",W10)))</formula>
    </cfRule>
  </conditionalFormatting>
  <conditionalFormatting sqref="Z10:Z13">
    <cfRule type="containsText" dxfId="95" priority="96" operator="containsText" text="&lt;">
      <formula>NOT(ISERROR(SEARCH("&lt;",Z10)))</formula>
    </cfRule>
  </conditionalFormatting>
  <conditionalFormatting sqref="AC10:AC13">
    <cfRule type="containsText" dxfId="94" priority="94" operator="containsText" text="&lt;">
      <formula>NOT(ISERROR(SEARCH("&lt;",AC10)))</formula>
    </cfRule>
  </conditionalFormatting>
  <conditionalFormatting sqref="AF10:AF13">
    <cfRule type="containsText" dxfId="93" priority="92" operator="containsText" text="&lt;">
      <formula>NOT(ISERROR(SEARCH("&lt;",AF10)))</formula>
    </cfRule>
  </conditionalFormatting>
  <conditionalFormatting sqref="AI10:AI13">
    <cfRule type="containsText" dxfId="92" priority="90" operator="containsText" text="&lt;">
      <formula>NOT(ISERROR(SEARCH("&lt;",AI10)))</formula>
    </cfRule>
  </conditionalFormatting>
  <conditionalFormatting sqref="AL10:AL13">
    <cfRule type="containsText" dxfId="91" priority="88" operator="containsText" text="&lt;">
      <formula>NOT(ISERROR(SEARCH("&lt;",AL10)))</formula>
    </cfRule>
  </conditionalFormatting>
  <conditionalFormatting sqref="AO10:AO13">
    <cfRule type="containsText" dxfId="90" priority="86" operator="containsText" text="&lt;">
      <formula>NOT(ISERROR(SEARCH("&lt;",AO10)))</formula>
    </cfRule>
  </conditionalFormatting>
  <conditionalFormatting sqref="AR10:AR13">
    <cfRule type="containsText" dxfId="89" priority="84" operator="containsText" text="&lt;">
      <formula>NOT(ISERROR(SEARCH("&lt;",AR10)))</formula>
    </cfRule>
  </conditionalFormatting>
  <conditionalFormatting sqref="AU10:AU13">
    <cfRule type="containsText" dxfId="88" priority="82" operator="containsText" text="&lt;">
      <formula>NOT(ISERROR(SEARCH("&lt;",AU10)))</formula>
    </cfRule>
  </conditionalFormatting>
  <conditionalFormatting sqref="AX10:AX13">
    <cfRule type="containsText" dxfId="87" priority="80" operator="containsText" text="&lt;">
      <formula>NOT(ISERROR(SEARCH("&lt;",AX10)))</formula>
    </cfRule>
  </conditionalFormatting>
  <conditionalFormatting sqref="BA10:BA13">
    <cfRule type="containsText" dxfId="86" priority="78" operator="containsText" text="&lt;">
      <formula>NOT(ISERROR(SEARCH("&lt;",BA10)))</formula>
    </cfRule>
  </conditionalFormatting>
  <conditionalFormatting sqref="BD10:BD13">
    <cfRule type="containsText" dxfId="85" priority="76" operator="containsText" text="&lt;">
      <formula>NOT(ISERROR(SEARCH("&lt;",BD10)))</formula>
    </cfRule>
  </conditionalFormatting>
  <conditionalFormatting sqref="BG10:BG13">
    <cfRule type="containsText" dxfId="84" priority="74" operator="containsText" text="&lt;">
      <formula>NOT(ISERROR(SEARCH("&lt;",BG10)))</formula>
    </cfRule>
  </conditionalFormatting>
  <conditionalFormatting sqref="BJ10:BJ13">
    <cfRule type="containsText" dxfId="83" priority="72" operator="containsText" text="&lt;">
      <formula>NOT(ISERROR(SEARCH("&lt;",BJ10)))</formula>
    </cfRule>
  </conditionalFormatting>
  <conditionalFormatting sqref="BM10:BM13">
    <cfRule type="containsText" dxfId="82" priority="70" operator="containsText" text="&lt;">
      <formula>NOT(ISERROR(SEARCH("&lt;",BM10)))</formula>
    </cfRule>
  </conditionalFormatting>
  <conditionalFormatting sqref="BP10:BP13">
    <cfRule type="containsText" dxfId="81" priority="68" operator="containsText" text="&lt;">
      <formula>NOT(ISERROR(SEARCH("&lt;",BP10)))</formula>
    </cfRule>
  </conditionalFormatting>
  <conditionalFormatting sqref="BS10:BS13">
    <cfRule type="containsText" dxfId="80" priority="66" operator="containsText" text="&lt;">
      <formula>NOT(ISERROR(SEARCH("&lt;",BS10)))</formula>
    </cfRule>
  </conditionalFormatting>
  <conditionalFormatting sqref="BV10:BV13">
    <cfRule type="containsText" dxfId="79" priority="64" operator="containsText" text="&lt;">
      <formula>NOT(ISERROR(SEARCH("&lt;",BV10)))</formula>
    </cfRule>
  </conditionalFormatting>
  <conditionalFormatting sqref="BY10:BY13">
    <cfRule type="containsText" dxfId="78" priority="62" operator="containsText" text="&lt;">
      <formula>NOT(ISERROR(SEARCH("&lt;",BY10)))</formula>
    </cfRule>
  </conditionalFormatting>
  <conditionalFormatting sqref="CB10:CB13">
    <cfRule type="containsText" dxfId="77" priority="60" operator="containsText" text="&lt;">
      <formula>NOT(ISERROR(SEARCH("&lt;",CB10)))</formula>
    </cfRule>
  </conditionalFormatting>
  <conditionalFormatting sqref="CE10:CE13">
    <cfRule type="containsText" dxfId="76" priority="58" operator="containsText" text="&lt;">
      <formula>NOT(ISERROR(SEARCH("&lt;",CE10)))</formula>
    </cfRule>
  </conditionalFormatting>
  <conditionalFormatting sqref="CH10:CH13">
    <cfRule type="containsText" dxfId="75" priority="56" operator="containsText" text="&lt;">
      <formula>NOT(ISERROR(SEARCH("&lt;",CH10)))</formula>
    </cfRule>
  </conditionalFormatting>
  <conditionalFormatting sqref="CK10:CK13">
    <cfRule type="containsText" dxfId="74" priority="54" operator="containsText" text="&lt;">
      <formula>NOT(ISERROR(SEARCH("&lt;",CK10)))</formula>
    </cfRule>
  </conditionalFormatting>
  <conditionalFormatting sqref="CN10:CN13">
    <cfRule type="containsText" dxfId="73" priority="52" operator="containsText" text="&lt;">
      <formula>NOT(ISERROR(SEARCH("&lt;",CN10)))</formula>
    </cfRule>
  </conditionalFormatting>
  <conditionalFormatting sqref="CQ10:CQ13">
    <cfRule type="containsText" dxfId="72" priority="50" operator="containsText" text="&lt;">
      <formula>NOT(ISERROR(SEARCH("&lt;",CQ10)))</formula>
    </cfRule>
  </conditionalFormatting>
  <conditionalFormatting sqref="CT10:CT13">
    <cfRule type="containsText" dxfId="71" priority="48" operator="containsText" text="&lt;">
      <formula>NOT(ISERROR(SEARCH("&lt;",CT10)))</formula>
    </cfRule>
  </conditionalFormatting>
  <conditionalFormatting sqref="CW10:CW13">
    <cfRule type="containsText" dxfId="70" priority="46" operator="containsText" text="&lt;">
      <formula>NOT(ISERROR(SEARCH("&lt;",CW10)))</formula>
    </cfRule>
  </conditionalFormatting>
  <conditionalFormatting sqref="CZ10:CZ13">
    <cfRule type="containsText" dxfId="69" priority="39" operator="containsText" text="&lt;">
      <formula>NOT(ISERROR(SEARCH("&lt;",CZ10)))</formula>
    </cfRule>
  </conditionalFormatting>
  <conditionalFormatting sqref="E23:E26">
    <cfRule type="containsText" dxfId="68" priority="449" operator="containsText" text="&lt;">
      <formula>NOT(ISERROR(SEARCH("&lt;",E23)))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1" operator="containsText" text="&lt;" id="{42A0AC58-9D98-49DC-B2E2-EB1369B0428A}">
            <xm:f>NOT(ISERROR(SEARCH("&lt;",Conversion_actif!B13)))</xm:f>
            <x14:dxf>
              <fill>
                <patternFill>
                  <bgColor rgb="FFFFFF00"/>
                </patternFill>
              </fill>
            </x14:dxf>
          </x14:cfRule>
          <xm:sqref>B9:C9</xm:sqref>
        </x14:conditionalFormatting>
        <x14:conditionalFormatting xmlns:xm="http://schemas.microsoft.com/office/excel/2006/main">
          <x14:cfRule type="containsText" priority="322" operator="containsText" text="&lt;" id="{42A0AC58-9D98-49DC-B2E2-EB1369B0428A}">
            <xm:f>NOT(ISERROR(SEARCH("&lt;",Conversion_actif!F12)))</xm:f>
            <x14:dxf>
              <fill>
                <patternFill>
                  <bgColor rgb="FFFFFF00"/>
                </patternFill>
              </fill>
            </x14:dxf>
          </x14:cfRule>
          <xm:sqref>M10:M13 P10:P13 S10:S13 V10:V13 Y10:Y13 AB10:AB13 AE10:AE13 AH10:AH13 AK10:AK13 AN10:AN13 AQ10:AQ13 AT10:AT13 AW10:AW13 AZ10:AZ13 BC10:BC13 BF10:BF13 BI10:BI13 BL10:BL13 BO10:BO13 BR10:BR13 BU10:BU13 BX10:BX13 CA10:CA13 CD10:CD13 CG10:CG13 CJ10:CJ13 CM10:CM13 CP10:CP13 CS10:CS13 CV10:CV13 CY10:CY13 CI12:CI13 CL12:CL13 CO12:CO13 CR12:CR13 CU12:CU13 CX12:CX13 O12:O13 R12:R13 U12:U13 X12:X13 AA12:AA13 AD12:AD13 AG12:AG13 AJ12:AJ13 AM12:AM13 AP12:AP13 AS12:AS13 AV12:AV13 AY12:AY13 BB12:BB13 BE12:BE13 BH12:BH13 BK12:BK13 BN12:BN13 BQ12:BQ13 BT12:BT13 BW12:BW13 BZ12:BZ13 CC12:CC13 CF12:CF13 DA12:DA13</xm:sqref>
        </x14:conditionalFormatting>
        <x14:conditionalFormatting xmlns:xm="http://schemas.microsoft.com/office/excel/2006/main">
          <x14:cfRule type="containsText" priority="323" operator="containsText" text="&lt;" id="{42A0AC58-9D98-49DC-B2E2-EB1369B0428A}">
            <xm:f>NOT(ISERROR(SEARCH("&lt;",Conversion_actif!B5)))</xm:f>
            <x14:dxf>
              <fill>
                <patternFill>
                  <bgColor rgb="FFFFFF00"/>
                </patternFill>
              </fill>
            </x14:dxf>
          </x14:cfRule>
          <xm:sqref>B5:C8 B14:C14 C15</xm:sqref>
        </x14:conditionalFormatting>
        <x14:conditionalFormatting xmlns:xm="http://schemas.microsoft.com/office/excel/2006/main">
          <x14:cfRule type="containsText" priority="329" operator="containsText" text="&lt;" id="{42A0AC58-9D98-49DC-B2E2-EB1369B0428A}">
            <xm:f>NOT(ISERROR(SEARCH("&lt;",Conversion_actif!C5)))</xm:f>
            <x14:dxf>
              <fill>
                <patternFill>
                  <bgColor rgb="FFFFFF00"/>
                </patternFill>
              </fill>
            </x14:dxf>
          </x14:cfRule>
          <xm:sqref>D5:D8</xm:sqref>
        </x14:conditionalFormatting>
        <x14:conditionalFormatting xmlns:xm="http://schemas.microsoft.com/office/excel/2006/main">
          <x14:cfRule type="containsText" priority="409" operator="containsText" text="&lt;" id="{42A0AC58-9D98-49DC-B2E2-EB1369B0428A}">
            <xm:f>NOT(ISERROR(SEARCH("&lt;",Conversion_actif!C15)))</xm:f>
            <x14:dxf>
              <fill>
                <patternFill>
                  <bgColor rgb="FFFFFF00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containsText" priority="447" operator="containsText" text="&lt;" id="{42A0AC58-9D98-49DC-B2E2-EB1369B0428A}">
            <xm:f>NOT(ISERROR(SEARCH("&lt;",Conversion_actif!C15)))</xm:f>
            <x14:dxf>
              <fill>
                <patternFill>
                  <bgColor rgb="FFFFFF00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containsText" priority="38" operator="containsText" text="&lt;" id="{7F604D65-01EC-4FF9-8885-E9499FB9B2AE}">
            <xm:f>NOT(ISERROR(SEARCH("&lt;",Conversion_actif!B16)))</xm:f>
            <x14:dxf>
              <fill>
                <patternFill>
                  <bgColor rgb="FFFFFF00"/>
                </patternFill>
              </fill>
            </x14:dxf>
          </x14:cfRule>
          <xm:sqref>B22:C22 B19:C19</xm:sqref>
        </x14:conditionalFormatting>
        <x14:conditionalFormatting xmlns:xm="http://schemas.microsoft.com/office/excel/2006/main">
          <x14:cfRule type="containsText" priority="450" operator="containsText" text="&lt;" id="{AC4EAA69-918E-4ABB-8B01-C8A3E8EFFDCD}">
            <xm:f>NOT(ISERROR(SEARCH("&lt;",Conversion_actif!#REF!)))</xm:f>
            <x14:dxf>
              <fill>
                <patternFill>
                  <bgColor rgb="FFFFFF00"/>
                </patternFill>
              </fill>
            </x14:dxf>
          </x14:cfRule>
          <xm:sqref>E23:E26</xm:sqref>
        </x14:conditionalFormatting>
        <x14:conditionalFormatting xmlns:xm="http://schemas.microsoft.com/office/excel/2006/main">
          <x14:cfRule type="containsText" priority="451" operator="containsText" text="&lt;" id="{42A0AC58-9D98-49DC-B2E2-EB1369B0428A}">
            <xm:f>NOT(ISERROR(SEARCH("&lt;",Conversion_actif!#REF!)))</xm:f>
            <x14:dxf>
              <fill>
                <patternFill>
                  <bgColor rgb="FFFFFF00"/>
                </patternFill>
              </fill>
            </x14:dxf>
          </x14:cfRule>
          <xm:sqref>G10:G13</xm:sqref>
        </x14:conditionalFormatting>
        <x14:conditionalFormatting xmlns:xm="http://schemas.microsoft.com/office/excel/2006/main">
          <x14:cfRule type="containsText" priority="452" operator="containsText" text="&lt;" id="{42A0AC58-9D98-49DC-B2E2-EB1369B0428A}">
            <xm:f>NOT(ISERROR(SEARCH("&lt;",Conversion_actif!C12)))</xm:f>
            <x14:dxf>
              <fill>
                <patternFill>
                  <bgColor rgb="FFFFFF00"/>
                </patternFill>
              </fill>
            </x14:dxf>
          </x14:cfRule>
          <xm:sqref>D10:D13 F12:F13</xm:sqref>
        </x14:conditionalFormatting>
        <x14:conditionalFormatting xmlns:xm="http://schemas.microsoft.com/office/excel/2006/main">
          <x14:cfRule type="containsText" priority="454" operator="containsText" text="&lt;" id="{42A0AC58-9D98-49DC-B2E2-EB1369B0428A}">
            <xm:f>NOT(ISERROR(SEARCH("&lt;",Conversion_actif!#REF!)))</xm:f>
            <x14:dxf>
              <fill>
                <patternFill>
                  <bgColor rgb="FFFFFF00"/>
                </patternFill>
              </fill>
            </x14:dxf>
          </x14:cfRule>
          <xm:sqref>J10:J13</xm:sqref>
        </x14:conditionalFormatting>
        <x14:conditionalFormatting xmlns:xm="http://schemas.microsoft.com/office/excel/2006/main">
          <x14:cfRule type="containsText" priority="35" operator="containsText" text="&lt;" id="{750EF0B8-D985-45A3-8BFF-1E881D5D8A2B}">
            <xm:f>NOT(ISERROR(SEARCH("&lt;",Conversion_actif!#REF!)))</xm:f>
            <x14:dxf>
              <fill>
                <patternFill>
                  <bgColor rgb="FFFFFF00"/>
                </patternFill>
              </fill>
            </x14:dxf>
          </x14:cfRule>
          <xm:sqref>I12:I13</xm:sqref>
        </x14:conditionalFormatting>
        <x14:conditionalFormatting xmlns:xm="http://schemas.microsoft.com/office/excel/2006/main">
          <x14:cfRule type="containsText" priority="34" operator="containsText" text="&lt;" id="{557F5078-9833-4798-86F8-4331B2D71E34}">
            <xm:f>NOT(ISERROR(SEARCH("&lt;",Conversion_actif!#REF!)))</xm:f>
            <x14:dxf>
              <fill>
                <patternFill>
                  <bgColor rgb="FFFFFF00"/>
                </patternFill>
              </fill>
            </x14:dxf>
          </x14:cfRule>
          <xm:sqref>L12:L13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70" zoomScaleNormal="70" workbookViewId="0">
      <pane xSplit="2" ySplit="1" topLeftCell="C11" activePane="bottomRight" state="frozen"/>
      <selection pane="topRight" activeCell="F1" sqref="F1"/>
      <selection pane="bottomLeft" activeCell="A2" sqref="A2"/>
      <selection pane="bottomRight" activeCell="Q63" sqref="Q63"/>
    </sheetView>
  </sheetViews>
  <sheetFormatPr baseColWidth="10" defaultRowHeight="15" x14ac:dyDescent="0.25"/>
  <cols>
    <col min="1" max="3" width="11.42578125" style="15"/>
    <col min="4" max="4" width="14.42578125" style="15" customWidth="1"/>
    <col min="5" max="5" width="17.28515625" style="15" customWidth="1"/>
    <col min="6" max="6" width="13.85546875" style="15" customWidth="1"/>
    <col min="7" max="11" width="13.85546875" style="15" hidden="1" customWidth="1"/>
    <col min="12" max="16" width="17.7109375" style="15" customWidth="1"/>
    <col min="17" max="17" width="55.42578125" style="15" customWidth="1"/>
    <col min="18" max="16384" width="11.42578125" style="15"/>
  </cols>
  <sheetData>
    <row r="1" spans="1:17" ht="45.75" thickBot="1" x14ac:dyDescent="0.3">
      <c r="A1" s="165" t="s">
        <v>59</v>
      </c>
      <c r="B1" s="166"/>
      <c r="C1" s="17" t="s">
        <v>189</v>
      </c>
      <c r="D1" s="17" t="s">
        <v>60</v>
      </c>
      <c r="E1" s="61" t="s">
        <v>121</v>
      </c>
      <c r="F1" s="18" t="s">
        <v>61</v>
      </c>
      <c r="G1" s="19" t="s">
        <v>62</v>
      </c>
      <c r="H1" s="17" t="s">
        <v>63</v>
      </c>
      <c r="I1" s="17" t="s">
        <v>64</v>
      </c>
      <c r="J1" s="17" t="s">
        <v>65</v>
      </c>
      <c r="K1" s="18" t="s">
        <v>66</v>
      </c>
      <c r="L1" s="19" t="s">
        <v>67</v>
      </c>
      <c r="M1" s="17" t="s">
        <v>68</v>
      </c>
      <c r="N1" s="17" t="s">
        <v>69</v>
      </c>
      <c r="O1" s="17" t="s">
        <v>70</v>
      </c>
      <c r="P1" s="18" t="s">
        <v>71</v>
      </c>
      <c r="Q1" s="20" t="s">
        <v>72</v>
      </c>
    </row>
    <row r="2" spans="1:17" x14ac:dyDescent="0.25">
      <c r="A2" s="163" t="s">
        <v>73</v>
      </c>
      <c r="B2" s="52" t="s">
        <v>75</v>
      </c>
      <c r="C2" s="43" t="str">
        <f>IF(D2="-", "Passif","Actif")</f>
        <v>Actif</v>
      </c>
      <c r="D2" s="47" t="s">
        <v>127</v>
      </c>
      <c r="E2" s="47" t="s">
        <v>134</v>
      </c>
      <c r="F2" s="67" t="s">
        <v>74</v>
      </c>
      <c r="G2" s="26"/>
      <c r="H2" s="26"/>
      <c r="I2" s="26">
        <f t="shared" ref="I2:I7" si="0">(G2+H2)/2</f>
        <v>0</v>
      </c>
      <c r="J2" s="26" t="e">
        <f t="shared" ref="J2:J7" si="1">ABS(1-(G2/H2))*100</f>
        <v>#DIV/0!</v>
      </c>
      <c r="K2" s="26" t="e">
        <f t="shared" ref="K2:K7" si="2">IF(J2&lt;5,I2,"ERREUR")</f>
        <v>#DIV/0!</v>
      </c>
      <c r="L2" s="26">
        <v>1.026</v>
      </c>
      <c r="M2" s="26">
        <v>1.0589999999999999</v>
      </c>
      <c r="N2" s="26">
        <f t="shared" ref="N2" si="3">(L2+M2)/2</f>
        <v>1.0425</v>
      </c>
      <c r="O2" s="26">
        <f t="shared" ref="O2" si="4">ABS(1-(L2/M2))*100</f>
        <v>3.1161473087818581</v>
      </c>
      <c r="P2" s="25">
        <f t="shared" ref="P2" si="5">IF(O2&lt;5,N2,"ERREUR")</f>
        <v>1.0425</v>
      </c>
      <c r="Q2" s="50"/>
    </row>
    <row r="3" spans="1:17" x14ac:dyDescent="0.25">
      <c r="A3" s="164"/>
      <c r="B3" s="53" t="s">
        <v>99</v>
      </c>
      <c r="C3" s="46" t="str">
        <f t="shared" ref="C3:C66" si="6">IF(D3="-", "Passif","Actif")</f>
        <v>Passif</v>
      </c>
      <c r="D3" s="49" t="s">
        <v>10</v>
      </c>
      <c r="E3" s="49" t="s">
        <v>135</v>
      </c>
      <c r="F3" s="66" t="s">
        <v>74</v>
      </c>
      <c r="G3" s="21"/>
      <c r="H3" s="21"/>
      <c r="I3" s="21">
        <f t="shared" si="0"/>
        <v>0</v>
      </c>
      <c r="J3" s="21" t="e">
        <f t="shared" si="1"/>
        <v>#DIV/0!</v>
      </c>
      <c r="K3" s="21" t="e">
        <f t="shared" si="2"/>
        <v>#DIV/0!</v>
      </c>
      <c r="L3" s="21" t="s">
        <v>10</v>
      </c>
      <c r="M3" s="21" t="s">
        <v>10</v>
      </c>
      <c r="N3" s="21" t="s">
        <v>10</v>
      </c>
      <c r="O3" s="21" t="s">
        <v>10</v>
      </c>
      <c r="P3" s="22" t="s">
        <v>10</v>
      </c>
      <c r="Q3" s="50"/>
    </row>
    <row r="4" spans="1:17" x14ac:dyDescent="0.25">
      <c r="A4" s="164"/>
      <c r="B4" s="53" t="s">
        <v>100</v>
      </c>
      <c r="C4" s="46" t="str">
        <f t="shared" si="6"/>
        <v>Passif</v>
      </c>
      <c r="D4" s="49" t="s">
        <v>10</v>
      </c>
      <c r="E4" s="49" t="s">
        <v>136</v>
      </c>
      <c r="F4" s="66" t="s">
        <v>74</v>
      </c>
      <c r="G4" s="21"/>
      <c r="H4" s="21"/>
      <c r="I4" s="21">
        <f t="shared" si="0"/>
        <v>0</v>
      </c>
      <c r="J4" s="21" t="e">
        <f t="shared" si="1"/>
        <v>#DIV/0!</v>
      </c>
      <c r="K4" s="21" t="e">
        <f t="shared" si="2"/>
        <v>#DIV/0!</v>
      </c>
      <c r="L4" s="21" t="s">
        <v>10</v>
      </c>
      <c r="M4" s="21" t="s">
        <v>10</v>
      </c>
      <c r="N4" s="21" t="s">
        <v>10</v>
      </c>
      <c r="O4" s="21" t="s">
        <v>10</v>
      </c>
      <c r="P4" s="22" t="s">
        <v>10</v>
      </c>
      <c r="Q4" s="50"/>
    </row>
    <row r="5" spans="1:17" x14ac:dyDescent="0.25">
      <c r="A5" s="164"/>
      <c r="B5" s="53" t="s">
        <v>101</v>
      </c>
      <c r="C5" s="46" t="str">
        <f t="shared" si="6"/>
        <v>Passif</v>
      </c>
      <c r="D5" s="49" t="s">
        <v>10</v>
      </c>
      <c r="E5" s="49" t="s">
        <v>137</v>
      </c>
      <c r="F5" s="66" t="s">
        <v>74</v>
      </c>
      <c r="G5" s="21"/>
      <c r="H5" s="21"/>
      <c r="I5" s="21">
        <f t="shared" si="0"/>
        <v>0</v>
      </c>
      <c r="J5" s="21" t="e">
        <f t="shared" si="1"/>
        <v>#DIV/0!</v>
      </c>
      <c r="K5" s="21" t="e">
        <f t="shared" si="2"/>
        <v>#DIV/0!</v>
      </c>
      <c r="L5" s="21" t="s">
        <v>10</v>
      </c>
      <c r="M5" s="21" t="s">
        <v>10</v>
      </c>
      <c r="N5" s="21" t="s">
        <v>10</v>
      </c>
      <c r="O5" s="21" t="s">
        <v>10</v>
      </c>
      <c r="P5" s="22" t="s">
        <v>10</v>
      </c>
      <c r="Q5" s="50"/>
    </row>
    <row r="6" spans="1:17" x14ac:dyDescent="0.25">
      <c r="A6" s="164"/>
      <c r="B6" s="53" t="s">
        <v>132</v>
      </c>
      <c r="C6" s="46" t="str">
        <f t="shared" si="6"/>
        <v>Passif</v>
      </c>
      <c r="D6" s="49" t="s">
        <v>10</v>
      </c>
      <c r="E6" s="49" t="s">
        <v>138</v>
      </c>
      <c r="F6" s="66" t="s">
        <v>74</v>
      </c>
      <c r="G6" s="21"/>
      <c r="H6" s="21"/>
      <c r="I6" s="21">
        <f t="shared" ref="I6" si="7">(G6+H6)/2</f>
        <v>0</v>
      </c>
      <c r="J6" s="21" t="e">
        <f t="shared" ref="J6" si="8">ABS(1-(G6/H6))*100</f>
        <v>#DIV/0!</v>
      </c>
      <c r="K6" s="21" t="e">
        <f t="shared" ref="K6" si="9">IF(J6&lt;5,I6,"ERREUR")</f>
        <v>#DIV/0!</v>
      </c>
      <c r="L6" s="21" t="s">
        <v>10</v>
      </c>
      <c r="M6" s="21" t="s">
        <v>10</v>
      </c>
      <c r="N6" s="21" t="s">
        <v>10</v>
      </c>
      <c r="O6" s="21" t="s">
        <v>10</v>
      </c>
      <c r="P6" s="22" t="s">
        <v>10</v>
      </c>
      <c r="Q6" s="50"/>
    </row>
    <row r="7" spans="1:17" ht="15.75" thickBot="1" x14ac:dyDescent="0.3">
      <c r="A7" s="164"/>
      <c r="B7" s="53" t="s">
        <v>133</v>
      </c>
      <c r="C7" s="46" t="str">
        <f t="shared" si="6"/>
        <v>Passif</v>
      </c>
      <c r="D7" s="49" t="s">
        <v>10</v>
      </c>
      <c r="E7" s="49" t="s">
        <v>139</v>
      </c>
      <c r="F7" s="66" t="s">
        <v>74</v>
      </c>
      <c r="G7" s="21"/>
      <c r="H7" s="21"/>
      <c r="I7" s="21">
        <f t="shared" si="0"/>
        <v>0</v>
      </c>
      <c r="J7" s="21" t="e">
        <f t="shared" si="1"/>
        <v>#DIV/0!</v>
      </c>
      <c r="K7" s="21" t="e">
        <f t="shared" si="2"/>
        <v>#DIV/0!</v>
      </c>
      <c r="L7" s="21" t="s">
        <v>10</v>
      </c>
      <c r="M7" s="21" t="s">
        <v>10</v>
      </c>
      <c r="N7" s="21" t="s">
        <v>10</v>
      </c>
      <c r="O7" s="21" t="s">
        <v>10</v>
      </c>
      <c r="P7" s="22" t="s">
        <v>10</v>
      </c>
      <c r="Q7" s="50"/>
    </row>
    <row r="8" spans="1:17" ht="20.100000000000001" customHeight="1" x14ac:dyDescent="0.25">
      <c r="A8" s="164"/>
      <c r="B8" s="53" t="s">
        <v>20</v>
      </c>
      <c r="C8" s="46" t="str">
        <f t="shared" si="6"/>
        <v>Passif</v>
      </c>
      <c r="D8" s="49" t="s">
        <v>10</v>
      </c>
      <c r="E8" s="49" t="s">
        <v>140</v>
      </c>
      <c r="F8" s="66" t="s">
        <v>74</v>
      </c>
      <c r="G8" s="21"/>
      <c r="H8" s="21"/>
      <c r="I8" s="21">
        <f>(G8+H8)/2</f>
        <v>0</v>
      </c>
      <c r="J8" s="21" t="e">
        <f>ABS(1-(G8/H8))*100</f>
        <v>#DIV/0!</v>
      </c>
      <c r="K8" s="21" t="e">
        <f>IF(J8&lt;5,I8,"ERREUR")</f>
        <v>#DIV/0!</v>
      </c>
      <c r="L8" s="21" t="s">
        <v>10</v>
      </c>
      <c r="M8" s="21" t="s">
        <v>10</v>
      </c>
      <c r="N8" s="21" t="s">
        <v>10</v>
      </c>
      <c r="O8" s="21" t="s">
        <v>10</v>
      </c>
      <c r="P8" s="22" t="s">
        <v>10</v>
      </c>
      <c r="Q8" s="48"/>
    </row>
    <row r="9" spans="1:17" ht="20.100000000000001" customHeight="1" x14ac:dyDescent="0.25">
      <c r="A9" s="164"/>
      <c r="B9" s="53" t="s">
        <v>21</v>
      </c>
      <c r="C9" s="46" t="str">
        <f t="shared" si="6"/>
        <v>Passif</v>
      </c>
      <c r="D9" s="49" t="s">
        <v>10</v>
      </c>
      <c r="E9" s="49" t="s">
        <v>141</v>
      </c>
      <c r="F9" s="66" t="s">
        <v>74</v>
      </c>
      <c r="G9" s="21"/>
      <c r="H9" s="21"/>
      <c r="I9" s="21">
        <f>(G9+H9)/2</f>
        <v>0</v>
      </c>
      <c r="J9" s="21" t="e">
        <f>ABS(1-(G9/H9))*100</f>
        <v>#DIV/0!</v>
      </c>
      <c r="K9" s="21" t="e">
        <f t="shared" ref="K9:K25" si="10">IF(J9&lt;5,I9,"ERREUR")</f>
        <v>#DIV/0!</v>
      </c>
      <c r="L9" s="21" t="s">
        <v>10</v>
      </c>
      <c r="M9" s="21" t="s">
        <v>10</v>
      </c>
      <c r="N9" s="21" t="s">
        <v>10</v>
      </c>
      <c r="O9" s="21" t="s">
        <v>10</v>
      </c>
      <c r="P9" s="22" t="s">
        <v>10</v>
      </c>
      <c r="Q9" s="50"/>
    </row>
    <row r="10" spans="1:17" ht="20.100000000000001" customHeight="1" x14ac:dyDescent="0.25">
      <c r="A10" s="164"/>
      <c r="B10" s="53" t="s">
        <v>22</v>
      </c>
      <c r="C10" s="46" t="str">
        <f t="shared" si="6"/>
        <v>Passif</v>
      </c>
      <c r="D10" s="49" t="s">
        <v>10</v>
      </c>
      <c r="E10" s="49" t="s">
        <v>142</v>
      </c>
      <c r="F10" s="66" t="s">
        <v>74</v>
      </c>
      <c r="G10" s="21"/>
      <c r="H10" s="21"/>
      <c r="I10" s="21">
        <f>(G10+H10)/2</f>
        <v>0</v>
      </c>
      <c r="J10" s="21" t="e">
        <f t="shared" ref="J10:J51" si="11">ABS(1-(G10/H10))*100</f>
        <v>#DIV/0!</v>
      </c>
      <c r="K10" s="21" t="e">
        <f t="shared" si="10"/>
        <v>#DIV/0!</v>
      </c>
      <c r="L10" s="21" t="s">
        <v>10</v>
      </c>
      <c r="M10" s="21" t="s">
        <v>10</v>
      </c>
      <c r="N10" s="21" t="s">
        <v>10</v>
      </c>
      <c r="O10" s="21" t="s">
        <v>10</v>
      </c>
      <c r="P10" s="22" t="s">
        <v>10</v>
      </c>
      <c r="Q10" s="51"/>
    </row>
    <row r="11" spans="1:17" ht="20.100000000000001" customHeight="1" x14ac:dyDescent="0.25">
      <c r="A11" s="164"/>
      <c r="B11" s="53" t="s">
        <v>22</v>
      </c>
      <c r="C11" s="46" t="str">
        <f t="shared" si="6"/>
        <v>Actif</v>
      </c>
      <c r="D11" s="49" t="s">
        <v>125</v>
      </c>
      <c r="E11" s="49" t="s">
        <v>143</v>
      </c>
      <c r="F11" s="66" t="s">
        <v>74</v>
      </c>
      <c r="G11" s="21"/>
      <c r="H11" s="21"/>
      <c r="I11" s="21">
        <f>(G11+H11)/2</f>
        <v>0</v>
      </c>
      <c r="J11" s="21" t="e">
        <f>ABS(1-(G11/H11))*100</f>
        <v>#DIV/0!</v>
      </c>
      <c r="K11" s="21" t="e">
        <f t="shared" ref="K11" si="12">IF(J11&lt;5,I11,"ERREUR")</f>
        <v>#DIV/0!</v>
      </c>
      <c r="L11" s="21">
        <v>1.0229999999999999</v>
      </c>
      <c r="M11" s="21">
        <v>1.036</v>
      </c>
      <c r="N11" s="21">
        <f t="shared" ref="N11" si="13">(L11+M11)/2</f>
        <v>1.0295000000000001</v>
      </c>
      <c r="O11" s="21">
        <f t="shared" ref="O11" si="14">ABS(1-(L11/M11))*100</f>
        <v>1.254826254826269</v>
      </c>
      <c r="P11" s="22">
        <f t="shared" ref="P11" si="15">IF(O11&lt;5,N11,"ERREUR")</f>
        <v>1.0295000000000001</v>
      </c>
      <c r="Q11" s="50"/>
    </row>
    <row r="12" spans="1:17" ht="20.100000000000001" customHeight="1" x14ac:dyDescent="0.25">
      <c r="A12" s="164"/>
      <c r="B12" s="53" t="s">
        <v>23</v>
      </c>
      <c r="C12" s="46" t="str">
        <f t="shared" si="6"/>
        <v>Passif</v>
      </c>
      <c r="D12" s="49" t="s">
        <v>10</v>
      </c>
      <c r="E12" s="49" t="s">
        <v>144</v>
      </c>
      <c r="F12" s="66" t="s">
        <v>74</v>
      </c>
      <c r="G12" s="21"/>
      <c r="H12" s="21"/>
      <c r="I12" s="21">
        <f t="shared" ref="I12:I25" si="16">(G12+H12)/2</f>
        <v>0</v>
      </c>
      <c r="J12" s="21" t="e">
        <f>ABS(1-(G12/H12))*100</f>
        <v>#DIV/0!</v>
      </c>
      <c r="K12" s="21" t="e">
        <f t="shared" si="10"/>
        <v>#DIV/0!</v>
      </c>
      <c r="L12" s="21" t="s">
        <v>10</v>
      </c>
      <c r="M12" s="21" t="s">
        <v>10</v>
      </c>
      <c r="N12" s="21" t="s">
        <v>10</v>
      </c>
      <c r="O12" s="21" t="s">
        <v>10</v>
      </c>
      <c r="P12" s="22" t="s">
        <v>10</v>
      </c>
      <c r="Q12" s="50"/>
    </row>
    <row r="13" spans="1:17" ht="20.100000000000001" customHeight="1" x14ac:dyDescent="0.25">
      <c r="A13" s="164"/>
      <c r="B13" s="53" t="s">
        <v>23</v>
      </c>
      <c r="C13" s="46" t="str">
        <f t="shared" si="6"/>
        <v>Actif</v>
      </c>
      <c r="D13" s="49" t="s">
        <v>126</v>
      </c>
      <c r="E13" s="49" t="s">
        <v>143</v>
      </c>
      <c r="F13" s="66" t="s">
        <v>74</v>
      </c>
      <c r="G13" s="21"/>
      <c r="H13" s="21"/>
      <c r="I13" s="21">
        <f t="shared" ref="I13" si="17">(G13+H13)/2</f>
        <v>0</v>
      </c>
      <c r="J13" s="21" t="e">
        <f>ABS(1-(G13/H13))*100</f>
        <v>#DIV/0!</v>
      </c>
      <c r="K13" s="21" t="e">
        <f t="shared" ref="K13" si="18">IF(J13&lt;5,I13,"ERREUR")</f>
        <v>#DIV/0!</v>
      </c>
      <c r="L13" s="21">
        <v>1.0189999999999999</v>
      </c>
      <c r="M13" s="21">
        <v>1.0289999999999999</v>
      </c>
      <c r="N13" s="21">
        <f t="shared" ref="N13" si="19">(L13+M13)/2</f>
        <v>1.024</v>
      </c>
      <c r="O13" s="21">
        <f t="shared" ref="O13" si="20">ABS(1-(L13/M13))*100</f>
        <v>0.97181729834791009</v>
      </c>
      <c r="P13" s="22">
        <f t="shared" ref="P13" si="21">IF(O13&lt;5,N13,"ERREUR")</f>
        <v>1.024</v>
      </c>
      <c r="Q13" s="50"/>
    </row>
    <row r="14" spans="1:17" ht="20.100000000000001" customHeight="1" x14ac:dyDescent="0.25">
      <c r="A14" s="164"/>
      <c r="B14" s="53" t="s">
        <v>33</v>
      </c>
      <c r="C14" s="46" t="str">
        <f t="shared" si="6"/>
        <v>Passif</v>
      </c>
      <c r="D14" s="49" t="s">
        <v>10</v>
      </c>
      <c r="E14" s="49" t="s">
        <v>145</v>
      </c>
      <c r="F14" s="66" t="s">
        <v>74</v>
      </c>
      <c r="G14" s="21"/>
      <c r="H14" s="21"/>
      <c r="I14" s="21">
        <f>(G14+H14)/2</f>
        <v>0</v>
      </c>
      <c r="J14" s="21" t="e">
        <f t="shared" si="11"/>
        <v>#DIV/0!</v>
      </c>
      <c r="K14" s="21" t="e">
        <f t="shared" si="10"/>
        <v>#DIV/0!</v>
      </c>
      <c r="L14" s="21" t="s">
        <v>10</v>
      </c>
      <c r="M14" s="21" t="s">
        <v>10</v>
      </c>
      <c r="N14" s="21" t="s">
        <v>10</v>
      </c>
      <c r="O14" s="21" t="s">
        <v>10</v>
      </c>
      <c r="P14" s="22" t="s">
        <v>10</v>
      </c>
      <c r="Q14" s="51"/>
    </row>
    <row r="15" spans="1:17" ht="20.100000000000001" customHeight="1" x14ac:dyDescent="0.25">
      <c r="A15" s="164"/>
      <c r="B15" s="53" t="s">
        <v>33</v>
      </c>
      <c r="C15" s="46" t="str">
        <f t="shared" si="6"/>
        <v>Actif</v>
      </c>
      <c r="D15" s="49" t="s">
        <v>128</v>
      </c>
      <c r="E15" s="49" t="s">
        <v>143</v>
      </c>
      <c r="F15" s="66" t="s">
        <v>74</v>
      </c>
      <c r="G15" s="21"/>
      <c r="H15" s="21"/>
      <c r="I15" s="21">
        <f>(G15+H15)/2</f>
        <v>0</v>
      </c>
      <c r="J15" s="21" t="e">
        <f t="shared" ref="J15" si="22">ABS(1-(G15/H15))*100</f>
        <v>#DIV/0!</v>
      </c>
      <c r="K15" s="21" t="e">
        <f t="shared" ref="K15" si="23">IF(J15&lt;5,I15,"ERREUR")</f>
        <v>#DIV/0!</v>
      </c>
      <c r="L15" s="21">
        <v>1.012</v>
      </c>
      <c r="M15" s="21">
        <v>1.022</v>
      </c>
      <c r="N15" s="21">
        <f t="shared" ref="N15" si="24">(L15+M15)/2</f>
        <v>1.0169999999999999</v>
      </c>
      <c r="O15" s="21">
        <f t="shared" ref="O15" si="25">ABS(1-(L15/M15))*100</f>
        <v>0.97847358121331274</v>
      </c>
      <c r="P15" s="22">
        <f t="shared" ref="P15" si="26">IF(O15&lt;5,N15,"ERREUR")</f>
        <v>1.0169999999999999</v>
      </c>
      <c r="Q15" s="51"/>
    </row>
    <row r="16" spans="1:17" ht="20.100000000000001" customHeight="1" x14ac:dyDescent="0.25">
      <c r="A16" s="164"/>
      <c r="B16" s="53" t="s">
        <v>34</v>
      </c>
      <c r="C16" s="46" t="str">
        <f t="shared" si="6"/>
        <v>Passif</v>
      </c>
      <c r="D16" s="49" t="s">
        <v>10</v>
      </c>
      <c r="E16" s="49" t="s">
        <v>144</v>
      </c>
      <c r="F16" s="66" t="s">
        <v>74</v>
      </c>
      <c r="G16" s="21"/>
      <c r="H16" s="21"/>
      <c r="I16" s="21">
        <f t="shared" si="16"/>
        <v>0</v>
      </c>
      <c r="J16" s="21" t="e">
        <f t="shared" si="11"/>
        <v>#DIV/0!</v>
      </c>
      <c r="K16" s="21" t="e">
        <f t="shared" si="10"/>
        <v>#DIV/0!</v>
      </c>
      <c r="L16" s="21" t="s">
        <v>10</v>
      </c>
      <c r="M16" s="21" t="s">
        <v>10</v>
      </c>
      <c r="N16" s="21" t="s">
        <v>10</v>
      </c>
      <c r="O16" s="21" t="s">
        <v>10</v>
      </c>
      <c r="P16" s="22" t="s">
        <v>10</v>
      </c>
      <c r="Q16" s="51"/>
    </row>
    <row r="17" spans="1:17" ht="20.100000000000001" customHeight="1" x14ac:dyDescent="0.25">
      <c r="A17" s="164"/>
      <c r="B17" s="53" t="s">
        <v>35</v>
      </c>
      <c r="C17" s="46" t="str">
        <f t="shared" si="6"/>
        <v>Passif</v>
      </c>
      <c r="D17" s="49" t="s">
        <v>10</v>
      </c>
      <c r="E17" s="49" t="s">
        <v>146</v>
      </c>
      <c r="F17" s="66" t="s">
        <v>74</v>
      </c>
      <c r="G17" s="21"/>
      <c r="H17" s="21"/>
      <c r="I17" s="21">
        <f t="shared" si="16"/>
        <v>0</v>
      </c>
      <c r="J17" s="21" t="e">
        <f t="shared" si="11"/>
        <v>#DIV/0!</v>
      </c>
      <c r="K17" s="21" t="e">
        <f t="shared" si="10"/>
        <v>#DIV/0!</v>
      </c>
      <c r="L17" s="21" t="s">
        <v>10</v>
      </c>
      <c r="M17" s="21" t="s">
        <v>10</v>
      </c>
      <c r="N17" s="21" t="s">
        <v>10</v>
      </c>
      <c r="O17" s="21" t="s">
        <v>10</v>
      </c>
      <c r="P17" s="22" t="s">
        <v>10</v>
      </c>
      <c r="Q17" s="51"/>
    </row>
    <row r="18" spans="1:17" ht="20.100000000000001" customHeight="1" x14ac:dyDescent="0.25">
      <c r="A18" s="164"/>
      <c r="B18" s="53" t="s">
        <v>36</v>
      </c>
      <c r="C18" s="46" t="str">
        <f t="shared" si="6"/>
        <v>Passif</v>
      </c>
      <c r="D18" s="49" t="s">
        <v>10</v>
      </c>
      <c r="E18" s="49" t="s">
        <v>147</v>
      </c>
      <c r="F18" s="66" t="s">
        <v>74</v>
      </c>
      <c r="G18" s="21"/>
      <c r="H18" s="21"/>
      <c r="I18" s="21">
        <f t="shared" si="16"/>
        <v>0</v>
      </c>
      <c r="J18" s="21" t="e">
        <f t="shared" si="11"/>
        <v>#DIV/0!</v>
      </c>
      <c r="K18" s="21" t="e">
        <f t="shared" si="10"/>
        <v>#DIV/0!</v>
      </c>
      <c r="L18" s="21" t="s">
        <v>10</v>
      </c>
      <c r="M18" s="21" t="s">
        <v>10</v>
      </c>
      <c r="N18" s="21" t="s">
        <v>10</v>
      </c>
      <c r="O18" s="21" t="s">
        <v>10</v>
      </c>
      <c r="P18" s="22" t="s">
        <v>10</v>
      </c>
      <c r="Q18" s="51"/>
    </row>
    <row r="19" spans="1:17" ht="20.100000000000001" customHeight="1" x14ac:dyDescent="0.25">
      <c r="A19" s="164"/>
      <c r="B19" s="53" t="s">
        <v>37</v>
      </c>
      <c r="C19" s="46" t="str">
        <f t="shared" si="6"/>
        <v>Passif</v>
      </c>
      <c r="D19" s="49" t="s">
        <v>10</v>
      </c>
      <c r="E19" s="49" t="s">
        <v>148</v>
      </c>
      <c r="F19" s="66" t="s">
        <v>74</v>
      </c>
      <c r="G19" s="21"/>
      <c r="H19" s="21"/>
      <c r="I19" s="21">
        <f t="shared" si="16"/>
        <v>0</v>
      </c>
      <c r="J19" s="21" t="e">
        <f t="shared" si="11"/>
        <v>#DIV/0!</v>
      </c>
      <c r="K19" s="21" t="e">
        <f t="shared" si="10"/>
        <v>#DIV/0!</v>
      </c>
      <c r="L19" s="21" t="s">
        <v>10</v>
      </c>
      <c r="M19" s="21" t="s">
        <v>10</v>
      </c>
      <c r="N19" s="21" t="s">
        <v>10</v>
      </c>
      <c r="O19" s="21" t="s">
        <v>10</v>
      </c>
      <c r="P19" s="22" t="s">
        <v>10</v>
      </c>
      <c r="Q19" s="51"/>
    </row>
    <row r="20" spans="1:17" ht="20.100000000000001" customHeight="1" x14ac:dyDescent="0.25">
      <c r="A20" s="164"/>
      <c r="B20" s="53" t="s">
        <v>37</v>
      </c>
      <c r="C20" s="46" t="str">
        <f t="shared" si="6"/>
        <v>Actif</v>
      </c>
      <c r="D20" s="49" t="s">
        <v>149</v>
      </c>
      <c r="E20" s="49" t="s">
        <v>143</v>
      </c>
      <c r="F20" s="66" t="s">
        <v>74</v>
      </c>
      <c r="G20" s="21"/>
      <c r="H20" s="21"/>
      <c r="I20" s="21">
        <f t="shared" ref="I20" si="27">(G20+H20)/2</f>
        <v>0</v>
      </c>
      <c r="J20" s="21" t="e">
        <f t="shared" ref="J20" si="28">ABS(1-(G20/H20))*100</f>
        <v>#DIV/0!</v>
      </c>
      <c r="K20" s="21" t="e">
        <f t="shared" ref="K20" si="29">IF(J20&lt;5,I20,"ERREUR")</f>
        <v>#DIV/0!</v>
      </c>
      <c r="L20" s="21">
        <v>0.95009999999999994</v>
      </c>
      <c r="M20" s="21">
        <v>0.96</v>
      </c>
      <c r="N20" s="21">
        <f t="shared" ref="N20" si="30">(L20+M20)/2</f>
        <v>0.95504999999999995</v>
      </c>
      <c r="O20" s="21">
        <f t="shared" ref="O20" si="31">ABS(1-(L20/M20))*100</f>
        <v>1.0312500000000058</v>
      </c>
      <c r="P20" s="22">
        <f t="shared" ref="P20" si="32">IF(O20&lt;5,N20,"ERREUR")</f>
        <v>0.95504999999999995</v>
      </c>
      <c r="Q20" s="51"/>
    </row>
    <row r="21" spans="1:17" ht="20.100000000000001" customHeight="1" x14ac:dyDescent="0.25">
      <c r="A21" s="164"/>
      <c r="B21" s="53" t="s">
        <v>38</v>
      </c>
      <c r="C21" s="46" t="str">
        <f t="shared" si="6"/>
        <v>Actif</v>
      </c>
      <c r="D21" s="49" t="s">
        <v>122</v>
      </c>
      <c r="E21" s="49" t="s">
        <v>150</v>
      </c>
      <c r="F21" s="66" t="s">
        <v>74</v>
      </c>
      <c r="G21" s="21"/>
      <c r="H21" s="21"/>
      <c r="I21" s="21">
        <f t="shared" si="16"/>
        <v>0</v>
      </c>
      <c r="J21" s="21" t="e">
        <f t="shared" si="11"/>
        <v>#DIV/0!</v>
      </c>
      <c r="K21" s="21" t="e">
        <f t="shared" si="10"/>
        <v>#DIV/0!</v>
      </c>
      <c r="L21" s="21">
        <v>1.0069999999999999</v>
      </c>
      <c r="M21" s="21">
        <v>0.99199999999999999</v>
      </c>
      <c r="N21" s="21">
        <f t="shared" ref="N21:N56" si="33">(L21+M21)/2</f>
        <v>0.99949999999999994</v>
      </c>
      <c r="O21" s="21">
        <f t="shared" ref="O21:O56" si="34">ABS(1-(L21/M21))*100</f>
        <v>1.5120967741935276</v>
      </c>
      <c r="P21" s="22">
        <f t="shared" ref="P21:P25" si="35">IF(O21&lt;5,N21,"ERREUR")</f>
        <v>0.99949999999999994</v>
      </c>
      <c r="Q21" s="51"/>
    </row>
    <row r="22" spans="1:17" ht="20.100000000000001" customHeight="1" x14ac:dyDescent="0.25">
      <c r="A22" s="164"/>
      <c r="B22" s="53" t="s">
        <v>39</v>
      </c>
      <c r="C22" s="46" t="str">
        <f t="shared" si="6"/>
        <v>Passif</v>
      </c>
      <c r="D22" s="49" t="s">
        <v>10</v>
      </c>
      <c r="E22" s="49" t="s">
        <v>151</v>
      </c>
      <c r="F22" s="66" t="s">
        <v>74</v>
      </c>
      <c r="G22" s="21"/>
      <c r="H22" s="21"/>
      <c r="I22" s="21">
        <f t="shared" si="16"/>
        <v>0</v>
      </c>
      <c r="J22" s="21" t="e">
        <f t="shared" si="11"/>
        <v>#DIV/0!</v>
      </c>
      <c r="K22" s="21" t="e">
        <f t="shared" si="10"/>
        <v>#DIV/0!</v>
      </c>
      <c r="L22" s="21" t="s">
        <v>10</v>
      </c>
      <c r="M22" s="21" t="s">
        <v>10</v>
      </c>
      <c r="N22" s="21" t="s">
        <v>10</v>
      </c>
      <c r="O22" s="21" t="s">
        <v>10</v>
      </c>
      <c r="P22" s="22" t="s">
        <v>10</v>
      </c>
      <c r="Q22" s="51"/>
    </row>
    <row r="23" spans="1:17" ht="20.100000000000001" customHeight="1" x14ac:dyDescent="0.25">
      <c r="A23" s="164"/>
      <c r="B23" s="53" t="s">
        <v>39</v>
      </c>
      <c r="C23" s="46" t="str">
        <f t="shared" si="6"/>
        <v>Actif</v>
      </c>
      <c r="D23" s="49" t="s">
        <v>123</v>
      </c>
      <c r="E23" s="49" t="s">
        <v>152</v>
      </c>
      <c r="F23" s="66" t="s">
        <v>74</v>
      </c>
      <c r="G23" s="21"/>
      <c r="H23" s="21"/>
      <c r="I23" s="21">
        <f t="shared" ref="I23" si="36">(G23+H23)/2</f>
        <v>0</v>
      </c>
      <c r="J23" s="21" t="e">
        <f t="shared" ref="J23" si="37">ABS(1-(G23/H23))*100</f>
        <v>#DIV/0!</v>
      </c>
      <c r="K23" s="21" t="e">
        <f t="shared" ref="K23" si="38">IF(J23&lt;5,I23,"ERREUR")</f>
        <v>#DIV/0!</v>
      </c>
      <c r="L23" s="21">
        <v>1.0309999999999999</v>
      </c>
      <c r="M23" s="21">
        <v>1.004</v>
      </c>
      <c r="N23" s="21">
        <f t="shared" ref="N23" si="39">(L23+M23)/2</f>
        <v>1.0175000000000001</v>
      </c>
      <c r="O23" s="21">
        <f t="shared" ref="O23" si="40">ABS(1-(L23/M23))*100</f>
        <v>2.6892430278884438</v>
      </c>
      <c r="P23" s="22">
        <f t="shared" ref="P23" si="41">IF(O23&lt;5,N23,"ERREUR")</f>
        <v>1.0175000000000001</v>
      </c>
      <c r="Q23" s="51"/>
    </row>
    <row r="24" spans="1:17" ht="20.100000000000001" customHeight="1" x14ac:dyDescent="0.25">
      <c r="A24" s="164"/>
      <c r="B24" s="53" t="s">
        <v>40</v>
      </c>
      <c r="C24" s="46" t="str">
        <f t="shared" si="6"/>
        <v>Actif</v>
      </c>
      <c r="D24" s="49" t="s">
        <v>126</v>
      </c>
      <c r="E24" s="49" t="s">
        <v>153</v>
      </c>
      <c r="F24" s="66" t="s">
        <v>74</v>
      </c>
      <c r="G24" s="21"/>
      <c r="H24" s="21"/>
      <c r="I24" s="21">
        <f t="shared" si="16"/>
        <v>0</v>
      </c>
      <c r="J24" s="21" t="e">
        <f t="shared" si="11"/>
        <v>#DIV/0!</v>
      </c>
      <c r="K24" s="21" t="e">
        <f t="shared" si="10"/>
        <v>#DIV/0!</v>
      </c>
      <c r="L24" s="21">
        <v>1.0389999999999999</v>
      </c>
      <c r="M24" s="21">
        <v>1.024</v>
      </c>
      <c r="N24" s="21">
        <f t="shared" si="33"/>
        <v>1.0314999999999999</v>
      </c>
      <c r="O24" s="21">
        <f t="shared" si="34"/>
        <v>1.46484375</v>
      </c>
      <c r="P24" s="22">
        <f t="shared" si="35"/>
        <v>1.0314999999999999</v>
      </c>
      <c r="Q24" s="51"/>
    </row>
    <row r="25" spans="1:17" ht="20.100000000000001" customHeight="1" x14ac:dyDescent="0.25">
      <c r="A25" s="164"/>
      <c r="B25" s="53" t="s">
        <v>41</v>
      </c>
      <c r="C25" s="46" t="str">
        <f t="shared" si="6"/>
        <v>Actif</v>
      </c>
      <c r="D25" s="49" t="s">
        <v>125</v>
      </c>
      <c r="E25" s="49" t="s">
        <v>153</v>
      </c>
      <c r="F25" s="66" t="s">
        <v>74</v>
      </c>
      <c r="G25" s="21"/>
      <c r="H25" s="21"/>
      <c r="I25" s="21">
        <f t="shared" si="16"/>
        <v>0</v>
      </c>
      <c r="J25" s="21" t="e">
        <f t="shared" si="11"/>
        <v>#DIV/0!</v>
      </c>
      <c r="K25" s="21" t="e">
        <f t="shared" si="10"/>
        <v>#DIV/0!</v>
      </c>
      <c r="L25" s="21">
        <v>1.0429999999999999</v>
      </c>
      <c r="M25" s="21">
        <v>1.0029999999999999</v>
      </c>
      <c r="N25" s="21">
        <f t="shared" si="33"/>
        <v>1.0229999999999999</v>
      </c>
      <c r="O25" s="21">
        <f t="shared" si="34"/>
        <v>3.9880358923230386</v>
      </c>
      <c r="P25" s="22">
        <f t="shared" si="35"/>
        <v>1.0229999999999999</v>
      </c>
      <c r="Q25" s="51"/>
    </row>
    <row r="26" spans="1:17" ht="20.100000000000001" customHeight="1" x14ac:dyDescent="0.25">
      <c r="A26" s="164"/>
      <c r="B26" s="53" t="s">
        <v>81</v>
      </c>
      <c r="C26" s="46" t="str">
        <f t="shared" si="6"/>
        <v>Passif</v>
      </c>
      <c r="D26" s="49" t="s">
        <v>10</v>
      </c>
      <c r="E26" s="49" t="s">
        <v>154</v>
      </c>
      <c r="F26" s="66" t="s">
        <v>74</v>
      </c>
      <c r="G26" s="21"/>
      <c r="H26" s="21"/>
      <c r="I26" s="21">
        <f t="shared" ref="I26:I50" si="42">(G26+H26)/2</f>
        <v>0</v>
      </c>
      <c r="J26" s="21" t="e">
        <f t="shared" ref="J26:J50" si="43">ABS(1-(G26/H26))*100</f>
        <v>#DIV/0!</v>
      </c>
      <c r="K26" s="21" t="e">
        <f t="shared" ref="K26:K50" si="44">IF(J26&lt;5,I26,"ERREUR")</f>
        <v>#DIV/0!</v>
      </c>
      <c r="L26" s="21" t="s">
        <v>10</v>
      </c>
      <c r="M26" s="21" t="s">
        <v>10</v>
      </c>
      <c r="N26" s="21" t="s">
        <v>10</v>
      </c>
      <c r="O26" s="21" t="s">
        <v>10</v>
      </c>
      <c r="P26" s="22" t="s">
        <v>10</v>
      </c>
      <c r="Q26" s="50"/>
    </row>
    <row r="27" spans="1:17" ht="20.100000000000001" customHeight="1" x14ac:dyDescent="0.25">
      <c r="A27" s="164"/>
      <c r="B27" s="53" t="s">
        <v>82</v>
      </c>
      <c r="C27" s="46" t="str">
        <f t="shared" si="6"/>
        <v>Passif</v>
      </c>
      <c r="D27" s="49" t="s">
        <v>10</v>
      </c>
      <c r="E27" s="49" t="s">
        <v>155</v>
      </c>
      <c r="F27" s="66" t="s">
        <v>74</v>
      </c>
      <c r="G27" s="21"/>
      <c r="H27" s="21"/>
      <c r="I27" s="21">
        <f t="shared" si="42"/>
        <v>0</v>
      </c>
      <c r="J27" s="21" t="e">
        <f t="shared" si="43"/>
        <v>#DIV/0!</v>
      </c>
      <c r="K27" s="21" t="e">
        <f t="shared" si="44"/>
        <v>#DIV/0!</v>
      </c>
      <c r="L27" s="21" t="s">
        <v>10</v>
      </c>
      <c r="M27" s="21" t="s">
        <v>10</v>
      </c>
      <c r="N27" s="21" t="s">
        <v>10</v>
      </c>
      <c r="O27" s="21" t="s">
        <v>10</v>
      </c>
      <c r="P27" s="22" t="s">
        <v>10</v>
      </c>
      <c r="Q27" s="50"/>
    </row>
    <row r="28" spans="1:17" ht="20.100000000000001" customHeight="1" x14ac:dyDescent="0.25">
      <c r="A28" s="164"/>
      <c r="B28" s="53" t="s">
        <v>82</v>
      </c>
      <c r="C28" s="46" t="str">
        <f t="shared" si="6"/>
        <v>Passif</v>
      </c>
      <c r="D28" s="49" t="s">
        <v>10</v>
      </c>
      <c r="E28" s="49" t="s">
        <v>147</v>
      </c>
      <c r="F28" s="66" t="s">
        <v>74</v>
      </c>
      <c r="G28" s="21"/>
      <c r="H28" s="21"/>
      <c r="I28" s="21">
        <f t="shared" ref="I28" si="45">(G28+H28)/2</f>
        <v>0</v>
      </c>
      <c r="J28" s="21" t="e">
        <f t="shared" ref="J28" si="46">ABS(1-(G28/H28))*100</f>
        <v>#DIV/0!</v>
      </c>
      <c r="K28" s="21" t="e">
        <f t="shared" ref="K28" si="47">IF(J28&lt;5,I28,"ERREUR")</f>
        <v>#DIV/0!</v>
      </c>
      <c r="L28" s="21" t="s">
        <v>10</v>
      </c>
      <c r="M28" s="21" t="s">
        <v>10</v>
      </c>
      <c r="N28" s="21" t="s">
        <v>10</v>
      </c>
      <c r="O28" s="21" t="s">
        <v>10</v>
      </c>
      <c r="P28" s="22" t="s">
        <v>10</v>
      </c>
      <c r="Q28" s="50"/>
    </row>
    <row r="29" spans="1:17" ht="20.100000000000001" customHeight="1" x14ac:dyDescent="0.25">
      <c r="A29" s="164"/>
      <c r="B29" s="53" t="s">
        <v>83</v>
      </c>
      <c r="C29" s="46" t="str">
        <f t="shared" si="6"/>
        <v>Actif</v>
      </c>
      <c r="D29" s="49" t="s">
        <v>156</v>
      </c>
      <c r="E29" s="49" t="s">
        <v>143</v>
      </c>
      <c r="F29" s="66" t="s">
        <v>74</v>
      </c>
      <c r="G29" s="21"/>
      <c r="H29" s="21"/>
      <c r="I29" s="21">
        <f t="shared" si="42"/>
        <v>0</v>
      </c>
      <c r="J29" s="21" t="e">
        <f t="shared" si="43"/>
        <v>#DIV/0!</v>
      </c>
      <c r="K29" s="21" t="e">
        <f t="shared" si="44"/>
        <v>#DIV/0!</v>
      </c>
      <c r="L29" s="21">
        <v>1.028</v>
      </c>
      <c r="M29" s="21">
        <v>1.034</v>
      </c>
      <c r="N29" s="21">
        <f t="shared" ref="N29" si="48">(L29+M29)/2</f>
        <v>1.0310000000000001</v>
      </c>
      <c r="O29" s="21">
        <f t="shared" ref="O29" si="49">ABS(1-(L29/M29))*100</f>
        <v>0.58027079303675233</v>
      </c>
      <c r="P29" s="22">
        <f t="shared" ref="P29" si="50">IF(O29&lt;5,N29,"ERREUR")</f>
        <v>1.0310000000000001</v>
      </c>
      <c r="Q29" s="50"/>
    </row>
    <row r="30" spans="1:17" ht="20.100000000000001" customHeight="1" x14ac:dyDescent="0.25">
      <c r="A30" s="164"/>
      <c r="B30" s="53" t="s">
        <v>84</v>
      </c>
      <c r="C30" s="46" t="str">
        <f t="shared" si="6"/>
        <v>Passif</v>
      </c>
      <c r="D30" s="49" t="s">
        <v>10</v>
      </c>
      <c r="E30" s="49" t="s">
        <v>157</v>
      </c>
      <c r="F30" s="66" t="s">
        <v>74</v>
      </c>
      <c r="G30" s="21"/>
      <c r="H30" s="21"/>
      <c r="I30" s="21">
        <f t="shared" si="42"/>
        <v>0</v>
      </c>
      <c r="J30" s="21" t="e">
        <f t="shared" si="43"/>
        <v>#DIV/0!</v>
      </c>
      <c r="K30" s="21" t="e">
        <f t="shared" si="44"/>
        <v>#DIV/0!</v>
      </c>
      <c r="L30" s="21" t="s">
        <v>10</v>
      </c>
      <c r="M30" s="21" t="s">
        <v>10</v>
      </c>
      <c r="N30" s="21" t="s">
        <v>10</v>
      </c>
      <c r="O30" s="21" t="s">
        <v>10</v>
      </c>
      <c r="P30" s="22" t="s">
        <v>10</v>
      </c>
      <c r="Q30" s="50"/>
    </row>
    <row r="31" spans="1:17" ht="20.100000000000001" customHeight="1" x14ac:dyDescent="0.25">
      <c r="A31" s="164"/>
      <c r="B31" s="53" t="s">
        <v>84</v>
      </c>
      <c r="C31" s="46" t="str">
        <f t="shared" si="6"/>
        <v>Actif</v>
      </c>
      <c r="D31" s="49" t="s">
        <v>127</v>
      </c>
      <c r="E31" s="49" t="s">
        <v>143</v>
      </c>
      <c r="F31" s="66" t="s">
        <v>74</v>
      </c>
      <c r="G31" s="21"/>
      <c r="H31" s="21"/>
      <c r="I31" s="21">
        <f t="shared" ref="I31" si="51">(G31+H31)/2</f>
        <v>0</v>
      </c>
      <c r="J31" s="21" t="e">
        <f t="shared" ref="J31" si="52">ABS(1-(G31/H31))*100</f>
        <v>#DIV/0!</v>
      </c>
      <c r="K31" s="21" t="e">
        <f t="shared" ref="K31" si="53">IF(J31&lt;5,I31,"ERREUR")</f>
        <v>#DIV/0!</v>
      </c>
      <c r="L31" s="21">
        <v>1.0249999999999999</v>
      </c>
      <c r="M31" s="21">
        <v>1.0489999999999999</v>
      </c>
      <c r="N31" s="21">
        <f t="shared" ref="N31" si="54">(L31+M31)/2</f>
        <v>1.0369999999999999</v>
      </c>
      <c r="O31" s="21">
        <f t="shared" ref="O31" si="55">ABS(1-(L31/M31))*100</f>
        <v>2.2878932316491962</v>
      </c>
      <c r="P31" s="22">
        <f t="shared" ref="P31" si="56">IF(O31&lt;5,N31,"ERREUR")</f>
        <v>1.0369999999999999</v>
      </c>
      <c r="Q31" s="50"/>
    </row>
    <row r="32" spans="1:17" ht="20.100000000000001" customHeight="1" x14ac:dyDescent="0.25">
      <c r="A32" s="164"/>
      <c r="B32" s="53" t="s">
        <v>85</v>
      </c>
      <c r="C32" s="46" t="str">
        <f t="shared" si="6"/>
        <v>Passif</v>
      </c>
      <c r="D32" s="49" t="s">
        <v>10</v>
      </c>
      <c r="E32" s="49" t="s">
        <v>158</v>
      </c>
      <c r="F32" s="66" t="s">
        <v>74</v>
      </c>
      <c r="G32" s="21"/>
      <c r="H32" s="21"/>
      <c r="I32" s="21">
        <f t="shared" si="42"/>
        <v>0</v>
      </c>
      <c r="J32" s="21" t="e">
        <f t="shared" si="43"/>
        <v>#DIV/0!</v>
      </c>
      <c r="K32" s="21" t="e">
        <f t="shared" si="44"/>
        <v>#DIV/0!</v>
      </c>
      <c r="L32" s="21" t="s">
        <v>10</v>
      </c>
      <c r="M32" s="21" t="s">
        <v>10</v>
      </c>
      <c r="N32" s="21" t="s">
        <v>10</v>
      </c>
      <c r="O32" s="21" t="s">
        <v>10</v>
      </c>
      <c r="P32" s="22" t="s">
        <v>10</v>
      </c>
      <c r="Q32" s="50"/>
    </row>
    <row r="33" spans="1:17" ht="20.100000000000001" customHeight="1" x14ac:dyDescent="0.25">
      <c r="A33" s="164"/>
      <c r="B33" s="53" t="s">
        <v>86</v>
      </c>
      <c r="C33" s="46" t="str">
        <f t="shared" si="6"/>
        <v>Passif</v>
      </c>
      <c r="D33" s="49" t="s">
        <v>10</v>
      </c>
      <c r="E33" s="49" t="s">
        <v>159</v>
      </c>
      <c r="F33" s="66" t="s">
        <v>74</v>
      </c>
      <c r="G33" s="21"/>
      <c r="H33" s="21"/>
      <c r="I33" s="21">
        <f t="shared" si="42"/>
        <v>0</v>
      </c>
      <c r="J33" s="21" t="e">
        <f t="shared" si="43"/>
        <v>#DIV/0!</v>
      </c>
      <c r="K33" s="21" t="e">
        <f t="shared" si="44"/>
        <v>#DIV/0!</v>
      </c>
      <c r="L33" s="21" t="s">
        <v>10</v>
      </c>
      <c r="M33" s="21" t="s">
        <v>10</v>
      </c>
      <c r="N33" s="21" t="s">
        <v>10</v>
      </c>
      <c r="O33" s="21" t="s">
        <v>10</v>
      </c>
      <c r="P33" s="22" t="s">
        <v>10</v>
      </c>
      <c r="Q33" s="50"/>
    </row>
    <row r="34" spans="1:17" ht="20.100000000000001" customHeight="1" x14ac:dyDescent="0.25">
      <c r="A34" s="164"/>
      <c r="B34" s="53" t="s">
        <v>87</v>
      </c>
      <c r="C34" s="46" t="str">
        <f t="shared" si="6"/>
        <v>Passif</v>
      </c>
      <c r="D34" s="49" t="s">
        <v>10</v>
      </c>
      <c r="E34" s="49" t="s">
        <v>145</v>
      </c>
      <c r="F34" s="66" t="s">
        <v>74</v>
      </c>
      <c r="G34" s="21"/>
      <c r="H34" s="21"/>
      <c r="I34" s="21">
        <f t="shared" si="42"/>
        <v>0</v>
      </c>
      <c r="J34" s="21" t="e">
        <f t="shared" si="43"/>
        <v>#DIV/0!</v>
      </c>
      <c r="K34" s="21" t="e">
        <f t="shared" si="44"/>
        <v>#DIV/0!</v>
      </c>
      <c r="L34" s="21" t="s">
        <v>10</v>
      </c>
      <c r="M34" s="21" t="s">
        <v>10</v>
      </c>
      <c r="N34" s="21" t="s">
        <v>10</v>
      </c>
      <c r="O34" s="21" t="s">
        <v>10</v>
      </c>
      <c r="P34" s="22" t="s">
        <v>10</v>
      </c>
      <c r="Q34" s="50"/>
    </row>
    <row r="35" spans="1:17" ht="20.100000000000001" customHeight="1" x14ac:dyDescent="0.25">
      <c r="A35" s="164"/>
      <c r="B35" s="53" t="s">
        <v>87</v>
      </c>
      <c r="C35" s="46" t="str">
        <f t="shared" si="6"/>
        <v>Actif</v>
      </c>
      <c r="D35" s="49" t="s">
        <v>160</v>
      </c>
      <c r="E35" s="49" t="s">
        <v>143</v>
      </c>
      <c r="F35" s="66" t="s">
        <v>74</v>
      </c>
      <c r="G35" s="21"/>
      <c r="H35" s="21"/>
      <c r="I35" s="21">
        <f t="shared" ref="I35" si="57">(G35+H35)/2</f>
        <v>0</v>
      </c>
      <c r="J35" s="21" t="e">
        <f t="shared" ref="J35" si="58">ABS(1-(G35/H35))*100</f>
        <v>#DIV/0!</v>
      </c>
      <c r="K35" s="21" t="e">
        <f t="shared" ref="K35" si="59">IF(J35&lt;5,I35,"ERREUR")</f>
        <v>#DIV/0!</v>
      </c>
      <c r="L35" s="21">
        <v>0.92069999999999996</v>
      </c>
      <c r="M35" s="21">
        <v>0.90920000000000001</v>
      </c>
      <c r="N35" s="21">
        <f t="shared" ref="N35" si="60">(L35+M35)/2</f>
        <v>0.91494999999999993</v>
      </c>
      <c r="O35" s="21">
        <f t="shared" ref="O35" si="61">ABS(1-(L35/M35))*100</f>
        <v>1.2648482182137988</v>
      </c>
      <c r="P35" s="22">
        <f t="shared" ref="P35" si="62">IF(O35&lt;5,N35,"ERREUR")</f>
        <v>0.91494999999999993</v>
      </c>
      <c r="Q35" s="50"/>
    </row>
    <row r="36" spans="1:17" ht="20.100000000000001" customHeight="1" x14ac:dyDescent="0.25">
      <c r="A36" s="164"/>
      <c r="B36" s="53" t="s">
        <v>88</v>
      </c>
      <c r="C36" s="46" t="str">
        <f t="shared" si="6"/>
        <v>Passif</v>
      </c>
      <c r="D36" s="49" t="s">
        <v>10</v>
      </c>
      <c r="E36" s="49" t="s">
        <v>144</v>
      </c>
      <c r="F36" s="66" t="s">
        <v>74</v>
      </c>
      <c r="G36" s="21"/>
      <c r="H36" s="21"/>
      <c r="I36" s="21">
        <f t="shared" si="42"/>
        <v>0</v>
      </c>
      <c r="J36" s="21" t="e">
        <f t="shared" si="43"/>
        <v>#DIV/0!</v>
      </c>
      <c r="K36" s="21" t="e">
        <f t="shared" si="44"/>
        <v>#DIV/0!</v>
      </c>
      <c r="L36" s="21" t="s">
        <v>10</v>
      </c>
      <c r="M36" s="21" t="s">
        <v>10</v>
      </c>
      <c r="N36" s="21" t="s">
        <v>10</v>
      </c>
      <c r="O36" s="21" t="s">
        <v>10</v>
      </c>
      <c r="P36" s="22" t="s">
        <v>10</v>
      </c>
      <c r="Q36" s="50"/>
    </row>
    <row r="37" spans="1:17" ht="20.100000000000001" customHeight="1" x14ac:dyDescent="0.25">
      <c r="A37" s="164"/>
      <c r="B37" s="53" t="s">
        <v>89</v>
      </c>
      <c r="C37" s="46" t="str">
        <f t="shared" si="6"/>
        <v>Passif</v>
      </c>
      <c r="D37" s="49" t="s">
        <v>10</v>
      </c>
      <c r="E37" s="49" t="s">
        <v>161</v>
      </c>
      <c r="F37" s="66" t="s">
        <v>74</v>
      </c>
      <c r="G37" s="21"/>
      <c r="H37" s="21"/>
      <c r="I37" s="21">
        <f t="shared" si="42"/>
        <v>0</v>
      </c>
      <c r="J37" s="21" t="e">
        <f t="shared" si="43"/>
        <v>#DIV/0!</v>
      </c>
      <c r="K37" s="21" t="e">
        <f t="shared" si="44"/>
        <v>#DIV/0!</v>
      </c>
      <c r="L37" s="21" t="s">
        <v>10</v>
      </c>
      <c r="M37" s="21" t="s">
        <v>10</v>
      </c>
      <c r="N37" s="21" t="s">
        <v>10</v>
      </c>
      <c r="O37" s="21" t="s">
        <v>10</v>
      </c>
      <c r="P37" s="22" t="s">
        <v>10</v>
      </c>
      <c r="Q37" s="50"/>
    </row>
    <row r="38" spans="1:17" ht="20.100000000000001" customHeight="1" x14ac:dyDescent="0.25">
      <c r="A38" s="164"/>
      <c r="B38" s="53" t="s">
        <v>90</v>
      </c>
      <c r="C38" s="46" t="str">
        <f t="shared" si="6"/>
        <v>Passif</v>
      </c>
      <c r="D38" s="49" t="s">
        <v>10</v>
      </c>
      <c r="E38" s="49" t="s">
        <v>162</v>
      </c>
      <c r="F38" s="66" t="s">
        <v>74</v>
      </c>
      <c r="G38" s="21"/>
      <c r="H38" s="21"/>
      <c r="I38" s="21">
        <f t="shared" si="42"/>
        <v>0</v>
      </c>
      <c r="J38" s="21" t="e">
        <f t="shared" si="43"/>
        <v>#DIV/0!</v>
      </c>
      <c r="K38" s="21" t="e">
        <f t="shared" si="44"/>
        <v>#DIV/0!</v>
      </c>
      <c r="L38" s="21" t="s">
        <v>10</v>
      </c>
      <c r="M38" s="21" t="s">
        <v>10</v>
      </c>
      <c r="N38" s="21" t="s">
        <v>10</v>
      </c>
      <c r="O38" s="21" t="s">
        <v>10</v>
      </c>
      <c r="P38" s="22" t="s">
        <v>10</v>
      </c>
      <c r="Q38" s="50"/>
    </row>
    <row r="39" spans="1:17" ht="20.100000000000001" customHeight="1" x14ac:dyDescent="0.25">
      <c r="A39" s="164"/>
      <c r="B39" s="53" t="s">
        <v>91</v>
      </c>
      <c r="C39" s="46" t="str">
        <f t="shared" si="6"/>
        <v>Passif</v>
      </c>
      <c r="D39" s="49" t="s">
        <v>10</v>
      </c>
      <c r="E39" s="49" t="s">
        <v>163</v>
      </c>
      <c r="F39" s="66" t="s">
        <v>74</v>
      </c>
      <c r="G39" s="21"/>
      <c r="H39" s="21"/>
      <c r="I39" s="21">
        <f t="shared" si="42"/>
        <v>0</v>
      </c>
      <c r="J39" s="21" t="e">
        <f t="shared" si="43"/>
        <v>#DIV/0!</v>
      </c>
      <c r="K39" s="21" t="e">
        <f t="shared" si="44"/>
        <v>#DIV/0!</v>
      </c>
      <c r="L39" s="21" t="s">
        <v>10</v>
      </c>
      <c r="M39" s="21" t="s">
        <v>10</v>
      </c>
      <c r="N39" s="21" t="s">
        <v>10</v>
      </c>
      <c r="O39" s="21" t="s">
        <v>10</v>
      </c>
      <c r="P39" s="22" t="s">
        <v>10</v>
      </c>
      <c r="Q39" s="50"/>
    </row>
    <row r="40" spans="1:17" ht="20.100000000000001" customHeight="1" x14ac:dyDescent="0.25">
      <c r="A40" s="164"/>
      <c r="B40" s="53" t="s">
        <v>92</v>
      </c>
      <c r="C40" s="46" t="str">
        <f t="shared" si="6"/>
        <v>Passif</v>
      </c>
      <c r="D40" s="49" t="s">
        <v>10</v>
      </c>
      <c r="E40" s="49" t="s">
        <v>163</v>
      </c>
      <c r="F40" s="66" t="s">
        <v>74</v>
      </c>
      <c r="G40" s="21"/>
      <c r="H40" s="21"/>
      <c r="I40" s="21">
        <f t="shared" si="42"/>
        <v>0</v>
      </c>
      <c r="J40" s="21" t="e">
        <f t="shared" si="43"/>
        <v>#DIV/0!</v>
      </c>
      <c r="K40" s="21" t="e">
        <f t="shared" si="44"/>
        <v>#DIV/0!</v>
      </c>
      <c r="L40" s="21" t="s">
        <v>10</v>
      </c>
      <c r="M40" s="21" t="s">
        <v>10</v>
      </c>
      <c r="N40" s="21" t="s">
        <v>10</v>
      </c>
      <c r="O40" s="21" t="s">
        <v>10</v>
      </c>
      <c r="P40" s="22" t="s">
        <v>10</v>
      </c>
      <c r="Q40" s="50"/>
    </row>
    <row r="41" spans="1:17" ht="20.100000000000001" customHeight="1" x14ac:dyDescent="0.25">
      <c r="A41" s="164"/>
      <c r="B41" s="53" t="s">
        <v>93</v>
      </c>
      <c r="C41" s="46" t="str">
        <f t="shared" si="6"/>
        <v>Passif</v>
      </c>
      <c r="D41" s="49" t="s">
        <v>10</v>
      </c>
      <c r="E41" s="49" t="s">
        <v>164</v>
      </c>
      <c r="F41" s="66" t="s">
        <v>74</v>
      </c>
      <c r="G41" s="21"/>
      <c r="H41" s="21"/>
      <c r="I41" s="21">
        <f t="shared" si="42"/>
        <v>0</v>
      </c>
      <c r="J41" s="21" t="e">
        <f t="shared" si="43"/>
        <v>#DIV/0!</v>
      </c>
      <c r="K41" s="21" t="e">
        <f t="shared" si="44"/>
        <v>#DIV/0!</v>
      </c>
      <c r="L41" s="21" t="s">
        <v>10</v>
      </c>
      <c r="M41" s="21" t="s">
        <v>10</v>
      </c>
      <c r="N41" s="21" t="s">
        <v>10</v>
      </c>
      <c r="O41" s="21" t="s">
        <v>10</v>
      </c>
      <c r="P41" s="22" t="s">
        <v>10</v>
      </c>
      <c r="Q41" s="50"/>
    </row>
    <row r="42" spans="1:17" ht="20.100000000000001" customHeight="1" x14ac:dyDescent="0.25">
      <c r="A42" s="164"/>
      <c r="B42" s="53" t="s">
        <v>94</v>
      </c>
      <c r="C42" s="46" t="str">
        <f t="shared" si="6"/>
        <v>Passif</v>
      </c>
      <c r="D42" s="49" t="s">
        <v>10</v>
      </c>
      <c r="E42" s="49" t="s">
        <v>165</v>
      </c>
      <c r="F42" s="66" t="s">
        <v>74</v>
      </c>
      <c r="G42" s="21"/>
      <c r="H42" s="21"/>
      <c r="I42" s="21">
        <f t="shared" si="42"/>
        <v>0</v>
      </c>
      <c r="J42" s="21" t="e">
        <f t="shared" si="43"/>
        <v>#DIV/0!</v>
      </c>
      <c r="K42" s="21" t="e">
        <f t="shared" si="44"/>
        <v>#DIV/0!</v>
      </c>
      <c r="L42" s="21" t="s">
        <v>10</v>
      </c>
      <c r="M42" s="21" t="s">
        <v>10</v>
      </c>
      <c r="N42" s="21" t="s">
        <v>10</v>
      </c>
      <c r="O42" s="21" t="s">
        <v>10</v>
      </c>
      <c r="P42" s="22" t="s">
        <v>10</v>
      </c>
      <c r="Q42" s="50"/>
    </row>
    <row r="43" spans="1:17" ht="20.100000000000001" customHeight="1" x14ac:dyDescent="0.25">
      <c r="A43" s="164"/>
      <c r="B43" s="53" t="s">
        <v>94</v>
      </c>
      <c r="C43" s="46" t="str">
        <f t="shared" si="6"/>
        <v>Actif</v>
      </c>
      <c r="D43" s="49" t="s">
        <v>123</v>
      </c>
      <c r="E43" s="49" t="s">
        <v>166</v>
      </c>
      <c r="F43" s="66" t="s">
        <v>74</v>
      </c>
      <c r="G43" s="21"/>
      <c r="H43" s="21"/>
      <c r="I43" s="21">
        <f t="shared" ref="I43" si="63">(G43+H43)/2</f>
        <v>0</v>
      </c>
      <c r="J43" s="21" t="e">
        <f t="shared" ref="J43" si="64">ABS(1-(G43/H43))*100</f>
        <v>#DIV/0!</v>
      </c>
      <c r="K43" s="21" t="e">
        <f t="shared" ref="K43" si="65">IF(J43&lt;5,I43,"ERREUR")</f>
        <v>#DIV/0!</v>
      </c>
      <c r="L43" s="21">
        <v>1.0329999999999999</v>
      </c>
      <c r="M43" s="21">
        <v>1.01</v>
      </c>
      <c r="N43" s="21">
        <f t="shared" ref="N43" si="66">(L43+M43)/2</f>
        <v>1.0215000000000001</v>
      </c>
      <c r="O43" s="21">
        <f t="shared" ref="O43" si="67">ABS(1-(L43/M43))*100</f>
        <v>2.2772277227722793</v>
      </c>
      <c r="P43" s="22">
        <f t="shared" ref="P43" si="68">IF(O43&lt;5,N43,"ERREUR")</f>
        <v>1.0215000000000001</v>
      </c>
      <c r="Q43" s="50"/>
    </row>
    <row r="44" spans="1:17" ht="20.100000000000001" customHeight="1" x14ac:dyDescent="0.25">
      <c r="A44" s="164"/>
      <c r="B44" s="53" t="s">
        <v>95</v>
      </c>
      <c r="C44" s="46" t="str">
        <f t="shared" si="6"/>
        <v>Passif</v>
      </c>
      <c r="D44" s="49" t="s">
        <v>10</v>
      </c>
      <c r="E44" s="49" t="s">
        <v>167</v>
      </c>
      <c r="F44" s="66" t="s">
        <v>74</v>
      </c>
      <c r="G44" s="21"/>
      <c r="H44" s="21"/>
      <c r="I44" s="21">
        <f t="shared" si="42"/>
        <v>0</v>
      </c>
      <c r="J44" s="21" t="e">
        <f t="shared" si="43"/>
        <v>#DIV/0!</v>
      </c>
      <c r="K44" s="21" t="e">
        <f t="shared" si="44"/>
        <v>#DIV/0!</v>
      </c>
      <c r="L44" s="21" t="s">
        <v>10</v>
      </c>
      <c r="M44" s="21" t="s">
        <v>10</v>
      </c>
      <c r="N44" s="21" t="s">
        <v>10</v>
      </c>
      <c r="O44" s="21" t="s">
        <v>10</v>
      </c>
      <c r="P44" s="22" t="s">
        <v>10</v>
      </c>
      <c r="Q44" s="50"/>
    </row>
    <row r="45" spans="1:17" ht="20.100000000000001" customHeight="1" x14ac:dyDescent="0.25">
      <c r="A45" s="164"/>
      <c r="B45" s="53" t="s">
        <v>96</v>
      </c>
      <c r="C45" s="46" t="str">
        <f t="shared" si="6"/>
        <v>Passif</v>
      </c>
      <c r="D45" s="49" t="s">
        <v>10</v>
      </c>
      <c r="E45" s="49" t="s">
        <v>168</v>
      </c>
      <c r="F45" s="66" t="s">
        <v>74</v>
      </c>
      <c r="G45" s="21"/>
      <c r="H45" s="21"/>
      <c r="I45" s="21">
        <f t="shared" si="42"/>
        <v>0</v>
      </c>
      <c r="J45" s="21" t="e">
        <f t="shared" si="43"/>
        <v>#DIV/0!</v>
      </c>
      <c r="K45" s="21" t="e">
        <f t="shared" si="44"/>
        <v>#DIV/0!</v>
      </c>
      <c r="L45" s="21" t="s">
        <v>10</v>
      </c>
      <c r="M45" s="21" t="s">
        <v>10</v>
      </c>
      <c r="N45" s="21" t="s">
        <v>10</v>
      </c>
      <c r="O45" s="21" t="s">
        <v>10</v>
      </c>
      <c r="P45" s="22" t="s">
        <v>10</v>
      </c>
      <c r="Q45" s="50"/>
    </row>
    <row r="46" spans="1:17" ht="20.100000000000001" customHeight="1" x14ac:dyDescent="0.25">
      <c r="A46" s="164"/>
      <c r="B46" s="53" t="s">
        <v>96</v>
      </c>
      <c r="C46" s="46" t="str">
        <f t="shared" si="6"/>
        <v>Actif</v>
      </c>
      <c r="D46" s="49" t="s">
        <v>127</v>
      </c>
      <c r="E46" s="49" t="s">
        <v>166</v>
      </c>
      <c r="F46" s="66" t="s">
        <v>74</v>
      </c>
      <c r="G46" s="21"/>
      <c r="H46" s="21"/>
      <c r="I46" s="21">
        <f t="shared" ref="I46" si="69">(G46+H46)/2</f>
        <v>0</v>
      </c>
      <c r="J46" s="21" t="e">
        <f t="shared" ref="J46" si="70">ABS(1-(G46/H46))*100</f>
        <v>#DIV/0!</v>
      </c>
      <c r="K46" s="21" t="e">
        <f t="shared" ref="K46" si="71">IF(J46&lt;5,I46,"ERREUR")</f>
        <v>#DIV/0!</v>
      </c>
      <c r="L46" s="21">
        <v>1.0269999999999999</v>
      </c>
      <c r="M46" s="21">
        <v>1.024</v>
      </c>
      <c r="N46" s="21">
        <f t="shared" ref="N46" si="72">(L46+M46)/2</f>
        <v>1.0255000000000001</v>
      </c>
      <c r="O46" s="21">
        <f t="shared" ref="O46" si="73">ABS(1-(L46/M46))*100</f>
        <v>0.29296875</v>
      </c>
      <c r="P46" s="22">
        <f t="shared" ref="P46" si="74">IF(O46&lt;5,N46,"ERREUR")</f>
        <v>1.0255000000000001</v>
      </c>
      <c r="Q46" s="50"/>
    </row>
    <row r="47" spans="1:17" ht="20.100000000000001" customHeight="1" x14ac:dyDescent="0.25">
      <c r="A47" s="164"/>
      <c r="B47" s="53" t="s">
        <v>97</v>
      </c>
      <c r="C47" s="46" t="str">
        <f t="shared" si="6"/>
        <v>Passif</v>
      </c>
      <c r="D47" s="49" t="s">
        <v>10</v>
      </c>
      <c r="E47" s="49" t="s">
        <v>169</v>
      </c>
      <c r="F47" s="66" t="s">
        <v>74</v>
      </c>
      <c r="G47" s="21"/>
      <c r="H47" s="21"/>
      <c r="I47" s="21">
        <f t="shared" si="42"/>
        <v>0</v>
      </c>
      <c r="J47" s="21" t="e">
        <f t="shared" si="43"/>
        <v>#DIV/0!</v>
      </c>
      <c r="K47" s="21" t="e">
        <f t="shared" si="44"/>
        <v>#DIV/0!</v>
      </c>
      <c r="L47" s="21" t="s">
        <v>10</v>
      </c>
      <c r="M47" s="21" t="s">
        <v>10</v>
      </c>
      <c r="N47" s="21" t="s">
        <v>10</v>
      </c>
      <c r="O47" s="21" t="s">
        <v>10</v>
      </c>
      <c r="P47" s="22" t="s">
        <v>10</v>
      </c>
      <c r="Q47" s="50"/>
    </row>
    <row r="48" spans="1:17" ht="20.100000000000001" customHeight="1" x14ac:dyDescent="0.25">
      <c r="A48" s="164"/>
      <c r="B48" s="53" t="s">
        <v>97</v>
      </c>
      <c r="C48" s="46" t="str">
        <f t="shared" si="6"/>
        <v>Actif</v>
      </c>
      <c r="D48" s="49" t="s">
        <v>128</v>
      </c>
      <c r="E48" s="49" t="s">
        <v>170</v>
      </c>
      <c r="F48" s="66" t="s">
        <v>74</v>
      </c>
      <c r="G48" s="21"/>
      <c r="H48" s="21"/>
      <c r="I48" s="21">
        <f t="shared" ref="I48" si="75">(G48+H48)/2</f>
        <v>0</v>
      </c>
      <c r="J48" s="21" t="e">
        <f t="shared" ref="J48" si="76">ABS(1-(G48/H48))*100</f>
        <v>#DIV/0!</v>
      </c>
      <c r="K48" s="21" t="e">
        <f t="shared" ref="K48" si="77">IF(J48&lt;5,I48,"ERREUR")</f>
        <v>#DIV/0!</v>
      </c>
      <c r="L48" s="21">
        <v>1.0169999999999999</v>
      </c>
      <c r="M48" s="21">
        <v>1.018</v>
      </c>
      <c r="N48" s="21">
        <f t="shared" ref="N48" si="78">(L48+M48)/2</f>
        <v>1.0175000000000001</v>
      </c>
      <c r="O48" s="21">
        <f t="shared" ref="O48" si="79">ABS(1-(L48/M48))*100</f>
        <v>9.8231827111994185E-2</v>
      </c>
      <c r="P48" s="22">
        <f t="shared" ref="P48" si="80">IF(O48&lt;5,N48,"ERREUR")</f>
        <v>1.0175000000000001</v>
      </c>
      <c r="Q48" s="50"/>
    </row>
    <row r="49" spans="1:17" ht="20.100000000000001" customHeight="1" x14ac:dyDescent="0.25">
      <c r="A49" s="164"/>
      <c r="B49" s="53" t="s">
        <v>98</v>
      </c>
      <c r="C49" s="46" t="str">
        <f t="shared" si="6"/>
        <v>Passif</v>
      </c>
      <c r="D49" s="49" t="s">
        <v>10</v>
      </c>
      <c r="E49" s="49" t="s">
        <v>136</v>
      </c>
      <c r="F49" s="66" t="s">
        <v>74</v>
      </c>
      <c r="G49" s="21"/>
      <c r="H49" s="21"/>
      <c r="I49" s="21">
        <f t="shared" ref="I49" si="81">(G49+H49)/2</f>
        <v>0</v>
      </c>
      <c r="J49" s="21" t="e">
        <f t="shared" ref="J49" si="82">ABS(1-(G49/H49))*100</f>
        <v>#DIV/0!</v>
      </c>
      <c r="K49" s="21" t="e">
        <f t="shared" ref="K49" si="83">IF(J49&lt;5,I49,"ERREUR")</f>
        <v>#DIV/0!</v>
      </c>
      <c r="L49" s="21" t="s">
        <v>10</v>
      </c>
      <c r="M49" s="21" t="s">
        <v>10</v>
      </c>
      <c r="N49" s="21" t="s">
        <v>10</v>
      </c>
      <c r="O49" s="21" t="s">
        <v>10</v>
      </c>
      <c r="P49" s="22" t="s">
        <v>10</v>
      </c>
      <c r="Q49" s="50"/>
    </row>
    <row r="50" spans="1:17" ht="20.100000000000001" customHeight="1" thickBot="1" x14ac:dyDescent="0.3">
      <c r="A50" s="164"/>
      <c r="B50" s="54" t="s">
        <v>188</v>
      </c>
      <c r="C50" s="44" t="str">
        <f t="shared" si="6"/>
        <v>Passif</v>
      </c>
      <c r="D50" s="55" t="s">
        <v>10</v>
      </c>
      <c r="E50" s="55" t="s">
        <v>171</v>
      </c>
      <c r="F50" s="68" t="s">
        <v>74</v>
      </c>
      <c r="G50" s="56"/>
      <c r="H50" s="56"/>
      <c r="I50" s="56">
        <f t="shared" si="42"/>
        <v>0</v>
      </c>
      <c r="J50" s="56" t="e">
        <f t="shared" si="43"/>
        <v>#DIV/0!</v>
      </c>
      <c r="K50" s="56" t="e">
        <f t="shared" si="44"/>
        <v>#DIV/0!</v>
      </c>
      <c r="L50" s="56" t="s">
        <v>10</v>
      </c>
      <c r="M50" s="56" t="s">
        <v>10</v>
      </c>
      <c r="N50" s="56" t="s">
        <v>10</v>
      </c>
      <c r="O50" s="56" t="s">
        <v>10</v>
      </c>
      <c r="P50" s="24" t="s">
        <v>10</v>
      </c>
      <c r="Q50" s="50"/>
    </row>
    <row r="51" spans="1:17" ht="20.100000000000001" customHeight="1" x14ac:dyDescent="0.25">
      <c r="A51" s="160" t="s">
        <v>76</v>
      </c>
      <c r="B51" s="43" t="s">
        <v>45</v>
      </c>
      <c r="C51" s="43" t="str">
        <f t="shared" si="6"/>
        <v>Actif</v>
      </c>
      <c r="D51" s="47" t="s">
        <v>172</v>
      </c>
      <c r="E51" s="62" t="s">
        <v>173</v>
      </c>
      <c r="F51" s="57" t="s">
        <v>74</v>
      </c>
      <c r="G51" s="26"/>
      <c r="H51" s="26"/>
      <c r="I51" s="26">
        <f>(G51+H51)/2</f>
        <v>0</v>
      </c>
      <c r="J51" s="26" t="e">
        <f t="shared" si="11"/>
        <v>#DIV/0!</v>
      </c>
      <c r="K51" s="26" t="e">
        <f>IF(J51&lt;5,I51,IF(AND(J51&gt;5,J51&lt;10),MIN(G51:H51),"ERREUR"))</f>
        <v>#DIV/0!</v>
      </c>
      <c r="L51" s="26">
        <v>0.5474</v>
      </c>
      <c r="M51" s="26">
        <v>0.53920000000000001</v>
      </c>
      <c r="N51" s="26">
        <f t="shared" si="33"/>
        <v>0.54330000000000001</v>
      </c>
      <c r="O51" s="26">
        <f t="shared" si="34"/>
        <v>1.520771513353103</v>
      </c>
      <c r="P51" s="25">
        <f t="shared" ref="P51:P56" si="84">IF(O51&lt;5,N51,IF(AND(O51&gt;5,O51&lt;10),MIN(L51:M51),"ERREUR"))</f>
        <v>0.54330000000000001</v>
      </c>
      <c r="Q51" s="48"/>
    </row>
    <row r="52" spans="1:17" ht="20.100000000000001" customHeight="1" x14ac:dyDescent="0.25">
      <c r="A52" s="161"/>
      <c r="B52" s="46" t="s">
        <v>46</v>
      </c>
      <c r="C52" s="46" t="str">
        <f t="shared" si="6"/>
        <v>Actif</v>
      </c>
      <c r="D52" s="49" t="s">
        <v>174</v>
      </c>
      <c r="E52" s="63" t="s">
        <v>175</v>
      </c>
      <c r="F52" s="58" t="s">
        <v>74</v>
      </c>
      <c r="G52" s="21"/>
      <c r="H52" s="21"/>
      <c r="I52" s="21">
        <f t="shared" ref="I52:I79" si="85">(G52+H52)/2</f>
        <v>0</v>
      </c>
      <c r="J52" s="21" t="e">
        <f t="shared" ref="J52:J79" si="86">ABS(1-(G52/H52))*100</f>
        <v>#DIV/0!</v>
      </c>
      <c r="K52" s="21" t="e">
        <f t="shared" ref="K52:K79" si="87">IF(J52&lt;5,I52,IF(AND(J52&gt;5,J52&lt;10),MIN(G52:H52),"ERREUR"))</f>
        <v>#DIV/0!</v>
      </c>
      <c r="L52" s="21">
        <v>0.55020000000000002</v>
      </c>
      <c r="M52" s="21">
        <v>0.52910000000000001</v>
      </c>
      <c r="N52" s="21">
        <f t="shared" si="33"/>
        <v>0.53964999999999996</v>
      </c>
      <c r="O52" s="21">
        <f t="shared" si="34"/>
        <v>3.9879039879039846</v>
      </c>
      <c r="P52" s="22">
        <f t="shared" si="84"/>
        <v>0.53964999999999996</v>
      </c>
      <c r="Q52" s="51"/>
    </row>
    <row r="53" spans="1:17" ht="20.100000000000001" customHeight="1" x14ac:dyDescent="0.25">
      <c r="A53" s="161"/>
      <c r="B53" s="46" t="s">
        <v>47</v>
      </c>
      <c r="C53" s="46" t="str">
        <f t="shared" si="6"/>
        <v>Actif</v>
      </c>
      <c r="D53" s="49" t="s">
        <v>176</v>
      </c>
      <c r="E53" s="63" t="s">
        <v>175</v>
      </c>
      <c r="F53" s="58" t="s">
        <v>74</v>
      </c>
      <c r="G53" s="21"/>
      <c r="H53" s="21"/>
      <c r="I53" s="21">
        <f t="shared" si="85"/>
        <v>0</v>
      </c>
      <c r="J53" s="21" t="e">
        <f t="shared" si="86"/>
        <v>#DIV/0!</v>
      </c>
      <c r="K53" s="21" t="e">
        <f t="shared" si="87"/>
        <v>#DIV/0!</v>
      </c>
      <c r="L53" s="21">
        <v>0.53649999999999998</v>
      </c>
      <c r="M53" s="21">
        <v>0.53100000000000003</v>
      </c>
      <c r="N53" s="21">
        <f t="shared" si="33"/>
        <v>0.53374999999999995</v>
      </c>
      <c r="O53" s="21">
        <f t="shared" si="34"/>
        <v>1.0357815442561202</v>
      </c>
      <c r="P53" s="22">
        <f t="shared" si="84"/>
        <v>0.53374999999999995</v>
      </c>
      <c r="Q53" s="51"/>
    </row>
    <row r="54" spans="1:17" ht="20.100000000000001" customHeight="1" x14ac:dyDescent="0.25">
      <c r="A54" s="161"/>
      <c r="B54" s="46" t="s">
        <v>48</v>
      </c>
      <c r="C54" s="46" t="str">
        <f t="shared" si="6"/>
        <v>Actif</v>
      </c>
      <c r="D54" s="49" t="s">
        <v>130</v>
      </c>
      <c r="E54" s="63" t="s">
        <v>177</v>
      </c>
      <c r="F54" s="58" t="s">
        <v>74</v>
      </c>
      <c r="G54" s="21"/>
      <c r="H54" s="21"/>
      <c r="I54" s="21">
        <f t="shared" si="85"/>
        <v>0</v>
      </c>
      <c r="J54" s="21" t="e">
        <f t="shared" si="86"/>
        <v>#DIV/0!</v>
      </c>
      <c r="K54" s="21" t="e">
        <f t="shared" si="87"/>
        <v>#DIV/0!</v>
      </c>
      <c r="L54" s="21">
        <v>0.52780000000000005</v>
      </c>
      <c r="M54" s="21">
        <v>0.52359999999999995</v>
      </c>
      <c r="N54" s="21">
        <f t="shared" si="33"/>
        <v>0.52570000000000006</v>
      </c>
      <c r="O54" s="21">
        <f t="shared" si="34"/>
        <v>0.80213903743318049</v>
      </c>
      <c r="P54" s="22">
        <f t="shared" si="84"/>
        <v>0.52570000000000006</v>
      </c>
      <c r="Q54" s="51"/>
    </row>
    <row r="55" spans="1:17" ht="20.100000000000001" customHeight="1" x14ac:dyDescent="0.25">
      <c r="A55" s="161"/>
      <c r="B55" s="46" t="s">
        <v>49</v>
      </c>
      <c r="C55" s="46" t="str">
        <f t="shared" si="6"/>
        <v>Actif</v>
      </c>
      <c r="D55" s="49" t="s">
        <v>124</v>
      </c>
      <c r="E55" s="63" t="s">
        <v>177</v>
      </c>
      <c r="F55" s="58" t="s">
        <v>74</v>
      </c>
      <c r="G55" s="21"/>
      <c r="H55" s="21"/>
      <c r="I55" s="21">
        <f t="shared" si="85"/>
        <v>0</v>
      </c>
      <c r="J55" s="21" t="e">
        <f t="shared" si="86"/>
        <v>#DIV/0!</v>
      </c>
      <c r="K55" s="21" t="e">
        <f t="shared" si="87"/>
        <v>#DIV/0!</v>
      </c>
      <c r="L55" s="21">
        <v>0.51119999999999999</v>
      </c>
      <c r="M55" s="21">
        <v>0.51539999999999997</v>
      </c>
      <c r="N55" s="21">
        <f t="shared" si="33"/>
        <v>0.51329999999999998</v>
      </c>
      <c r="O55" s="21">
        <f t="shared" si="34"/>
        <v>0.81490104772991012</v>
      </c>
      <c r="P55" s="22">
        <f t="shared" si="84"/>
        <v>0.51329999999999998</v>
      </c>
      <c r="Q55" s="51"/>
    </row>
    <row r="56" spans="1:17" ht="20.100000000000001" customHeight="1" x14ac:dyDescent="0.25">
      <c r="A56" s="161"/>
      <c r="B56" s="46" t="s">
        <v>50</v>
      </c>
      <c r="C56" s="46" t="str">
        <f t="shared" si="6"/>
        <v>Actif</v>
      </c>
      <c r="D56" s="49" t="s">
        <v>178</v>
      </c>
      <c r="E56" s="63" t="s">
        <v>175</v>
      </c>
      <c r="F56" s="58" t="s">
        <v>74</v>
      </c>
      <c r="G56" s="21"/>
      <c r="H56" s="21"/>
      <c r="I56" s="21">
        <f t="shared" si="85"/>
        <v>0</v>
      </c>
      <c r="J56" s="21" t="e">
        <f t="shared" si="86"/>
        <v>#DIV/0!</v>
      </c>
      <c r="K56" s="21" t="e">
        <f t="shared" si="87"/>
        <v>#DIV/0!</v>
      </c>
      <c r="L56" s="21">
        <v>0.54430000000000001</v>
      </c>
      <c r="M56" s="21">
        <v>0.5131</v>
      </c>
      <c r="N56" s="21">
        <f t="shared" si="33"/>
        <v>0.52869999999999995</v>
      </c>
      <c r="O56" s="21">
        <f t="shared" si="34"/>
        <v>6.080686026115778</v>
      </c>
      <c r="P56" s="22">
        <f t="shared" si="84"/>
        <v>0.5131</v>
      </c>
      <c r="Q56" s="51"/>
    </row>
    <row r="57" spans="1:17" ht="20.100000000000001" customHeight="1" x14ac:dyDescent="0.25">
      <c r="A57" s="161"/>
      <c r="B57" s="46" t="s">
        <v>51</v>
      </c>
      <c r="C57" s="46" t="str">
        <f t="shared" si="6"/>
        <v>Actif</v>
      </c>
      <c r="D57" s="49" t="s">
        <v>129</v>
      </c>
      <c r="E57" s="63" t="s">
        <v>177</v>
      </c>
      <c r="F57" s="58" t="s">
        <v>74</v>
      </c>
      <c r="G57" s="21"/>
      <c r="H57" s="21"/>
      <c r="I57" s="21">
        <f t="shared" si="85"/>
        <v>0</v>
      </c>
      <c r="J57" s="21" t="e">
        <f t="shared" si="86"/>
        <v>#DIV/0!</v>
      </c>
      <c r="K57" s="21" t="e">
        <f t="shared" si="87"/>
        <v>#DIV/0!</v>
      </c>
      <c r="L57" s="21">
        <v>0.54400000000000004</v>
      </c>
      <c r="M57" s="21">
        <v>0.5202</v>
      </c>
      <c r="N57" s="21">
        <f t="shared" ref="N57:N79" si="88">(L57+M57)/2</f>
        <v>0.53210000000000002</v>
      </c>
      <c r="O57" s="21">
        <f t="shared" ref="O57:O79" si="89">ABS(1-(L57/M57))*100</f>
        <v>4.5751633986928164</v>
      </c>
      <c r="P57" s="22">
        <f t="shared" ref="P57:P79" si="90">IF(O57&lt;5,N57,IF(AND(O57&gt;5,O57&lt;10),MIN(L57:M57),"ERREUR"))</f>
        <v>0.53210000000000002</v>
      </c>
      <c r="Q57" s="51"/>
    </row>
    <row r="58" spans="1:17" ht="20.100000000000001" customHeight="1" x14ac:dyDescent="0.25">
      <c r="A58" s="161"/>
      <c r="B58" s="46" t="s">
        <v>102</v>
      </c>
      <c r="C58" s="46" t="str">
        <f t="shared" si="6"/>
        <v>Actif</v>
      </c>
      <c r="D58" s="49" t="s">
        <v>124</v>
      </c>
      <c r="E58" s="63" t="s">
        <v>179</v>
      </c>
      <c r="F58" s="58" t="s">
        <v>74</v>
      </c>
      <c r="G58" s="21"/>
      <c r="H58" s="21"/>
      <c r="I58" s="21">
        <f t="shared" si="85"/>
        <v>0</v>
      </c>
      <c r="J58" s="21" t="e">
        <f t="shared" si="86"/>
        <v>#DIV/0!</v>
      </c>
      <c r="K58" s="21" t="e">
        <f t="shared" si="87"/>
        <v>#DIV/0!</v>
      </c>
      <c r="L58" s="21">
        <v>0.51400000000000001</v>
      </c>
      <c r="M58" s="21">
        <v>0.52700000000000002</v>
      </c>
      <c r="N58" s="21">
        <f t="shared" si="88"/>
        <v>0.52049999999999996</v>
      </c>
      <c r="O58" s="21">
        <f t="shared" si="89"/>
        <v>2.4667931688804545</v>
      </c>
      <c r="P58" s="22">
        <f t="shared" si="90"/>
        <v>0.52049999999999996</v>
      </c>
      <c r="Q58" s="51"/>
    </row>
    <row r="59" spans="1:17" ht="20.100000000000001" customHeight="1" x14ac:dyDescent="0.25">
      <c r="A59" s="161"/>
      <c r="B59" s="46" t="s">
        <v>103</v>
      </c>
      <c r="C59" s="46" t="str">
        <f t="shared" si="6"/>
        <v>Actif</v>
      </c>
      <c r="D59" s="49" t="s">
        <v>180</v>
      </c>
      <c r="E59" s="63" t="s">
        <v>177</v>
      </c>
      <c r="F59" s="58" t="s">
        <v>74</v>
      </c>
      <c r="G59" s="21"/>
      <c r="H59" s="21"/>
      <c r="I59" s="21">
        <f t="shared" si="85"/>
        <v>0</v>
      </c>
      <c r="J59" s="21" t="e">
        <f t="shared" si="86"/>
        <v>#DIV/0!</v>
      </c>
      <c r="K59" s="21" t="e">
        <f t="shared" si="87"/>
        <v>#DIV/0!</v>
      </c>
      <c r="L59" s="21">
        <v>0.52529999999999999</v>
      </c>
      <c r="M59" s="21">
        <v>0.51049999999999995</v>
      </c>
      <c r="N59" s="21">
        <f t="shared" si="88"/>
        <v>0.51790000000000003</v>
      </c>
      <c r="O59" s="21">
        <f t="shared" si="89"/>
        <v>2.8991185112634765</v>
      </c>
      <c r="P59" s="22">
        <f t="shared" si="90"/>
        <v>0.51790000000000003</v>
      </c>
      <c r="Q59" s="51"/>
    </row>
    <row r="60" spans="1:17" ht="20.100000000000001" customHeight="1" x14ac:dyDescent="0.25">
      <c r="A60" s="161"/>
      <c r="B60" s="46" t="s">
        <v>104</v>
      </c>
      <c r="C60" s="46" t="str">
        <f t="shared" si="6"/>
        <v>Actif</v>
      </c>
      <c r="D60" s="49" t="s">
        <v>131</v>
      </c>
      <c r="E60" s="63" t="s">
        <v>177</v>
      </c>
      <c r="F60" s="58" t="s">
        <v>74</v>
      </c>
      <c r="G60" s="21"/>
      <c r="H60" s="21"/>
      <c r="I60" s="21">
        <f t="shared" si="85"/>
        <v>0</v>
      </c>
      <c r="J60" s="21" t="e">
        <f t="shared" si="86"/>
        <v>#DIV/0!</v>
      </c>
      <c r="K60" s="21" t="e">
        <f t="shared" si="87"/>
        <v>#DIV/0!</v>
      </c>
      <c r="L60" s="21">
        <v>0.51929999999999998</v>
      </c>
      <c r="M60" s="21">
        <v>0.52280000000000004</v>
      </c>
      <c r="N60" s="21">
        <f t="shared" si="88"/>
        <v>0.52105000000000001</v>
      </c>
      <c r="O60" s="21">
        <f t="shared" si="89"/>
        <v>0.66947207345066095</v>
      </c>
      <c r="P60" s="22">
        <f t="shared" si="90"/>
        <v>0.52105000000000001</v>
      </c>
      <c r="Q60" s="51"/>
    </row>
    <row r="61" spans="1:17" ht="20.100000000000001" customHeight="1" x14ac:dyDescent="0.25">
      <c r="A61" s="161"/>
      <c r="B61" s="46" t="s">
        <v>105</v>
      </c>
      <c r="C61" s="46" t="str">
        <f t="shared" si="6"/>
        <v>Actif</v>
      </c>
      <c r="D61" s="49" t="s">
        <v>181</v>
      </c>
      <c r="E61" s="63" t="s">
        <v>177</v>
      </c>
      <c r="F61" s="58" t="s">
        <v>74</v>
      </c>
      <c r="G61" s="21"/>
      <c r="H61" s="21"/>
      <c r="I61" s="21">
        <f t="shared" si="85"/>
        <v>0</v>
      </c>
      <c r="J61" s="21" t="e">
        <f t="shared" si="86"/>
        <v>#DIV/0!</v>
      </c>
      <c r="K61" s="21" t="e">
        <f t="shared" si="87"/>
        <v>#DIV/0!</v>
      </c>
      <c r="L61" s="21">
        <v>0.53810000000000002</v>
      </c>
      <c r="M61" s="21">
        <v>0.5343</v>
      </c>
      <c r="N61" s="21">
        <f t="shared" si="88"/>
        <v>0.53620000000000001</v>
      </c>
      <c r="O61" s="21">
        <f t="shared" si="89"/>
        <v>0.71121093018904347</v>
      </c>
      <c r="P61" s="22">
        <f t="shared" si="90"/>
        <v>0.53620000000000001</v>
      </c>
      <c r="Q61" s="51"/>
    </row>
    <row r="62" spans="1:17" ht="20.100000000000001" customHeight="1" x14ac:dyDescent="0.25">
      <c r="A62" s="161"/>
      <c r="B62" s="46" t="s">
        <v>106</v>
      </c>
      <c r="C62" s="46" t="str">
        <f t="shared" si="6"/>
        <v>Actif</v>
      </c>
      <c r="D62" s="49" t="s">
        <v>182</v>
      </c>
      <c r="E62" s="63" t="s">
        <v>177</v>
      </c>
      <c r="F62" s="58" t="s">
        <v>74</v>
      </c>
      <c r="G62" s="21"/>
      <c r="H62" s="21"/>
      <c r="I62" s="21">
        <f t="shared" si="85"/>
        <v>0</v>
      </c>
      <c r="J62" s="21" t="e">
        <f t="shared" si="86"/>
        <v>#DIV/0!</v>
      </c>
      <c r="K62" s="21" t="e">
        <f t="shared" si="87"/>
        <v>#DIV/0!</v>
      </c>
      <c r="L62" s="21">
        <v>0.51029999999999998</v>
      </c>
      <c r="M62" s="21">
        <v>0.50109999999999999</v>
      </c>
      <c r="N62" s="21">
        <f t="shared" si="88"/>
        <v>0.50570000000000004</v>
      </c>
      <c r="O62" s="21">
        <f t="shared" si="89"/>
        <v>1.8359608860506915</v>
      </c>
      <c r="P62" s="22">
        <f t="shared" si="90"/>
        <v>0.50570000000000004</v>
      </c>
      <c r="Q62" s="51"/>
    </row>
    <row r="63" spans="1:17" ht="20.100000000000001" customHeight="1" x14ac:dyDescent="0.25">
      <c r="A63" s="161"/>
      <c r="B63" s="46" t="s">
        <v>107</v>
      </c>
      <c r="C63" s="46" t="str">
        <f t="shared" si="6"/>
        <v>Actif</v>
      </c>
      <c r="D63" s="49" t="s">
        <v>124</v>
      </c>
      <c r="E63" s="63" t="s">
        <v>179</v>
      </c>
      <c r="F63" s="58" t="s">
        <v>74</v>
      </c>
      <c r="G63" s="21"/>
      <c r="H63" s="21"/>
      <c r="I63" s="21">
        <f t="shared" si="85"/>
        <v>0</v>
      </c>
      <c r="J63" s="21" t="e">
        <f t="shared" si="86"/>
        <v>#DIV/0!</v>
      </c>
      <c r="K63" s="21" t="e">
        <f t="shared" si="87"/>
        <v>#DIV/0!</v>
      </c>
      <c r="L63" s="21">
        <v>0.52100000000000002</v>
      </c>
      <c r="M63" s="21">
        <v>0.51600000000000001</v>
      </c>
      <c r="N63" s="21">
        <f t="shared" si="88"/>
        <v>0.51849999999999996</v>
      </c>
      <c r="O63" s="21">
        <f t="shared" si="89"/>
        <v>0.96899224806201723</v>
      </c>
      <c r="P63" s="22">
        <f t="shared" si="90"/>
        <v>0.51849999999999996</v>
      </c>
      <c r="Q63" s="51"/>
    </row>
    <row r="64" spans="1:17" ht="20.100000000000001" customHeight="1" x14ac:dyDescent="0.25">
      <c r="A64" s="161"/>
      <c r="B64" s="46" t="s">
        <v>108</v>
      </c>
      <c r="C64" s="46" t="str">
        <f t="shared" si="6"/>
        <v>Actif</v>
      </c>
      <c r="D64" s="49" t="s">
        <v>124</v>
      </c>
      <c r="E64" s="63" t="s">
        <v>183</v>
      </c>
      <c r="F64" s="58" t="s">
        <v>74</v>
      </c>
      <c r="G64" s="21"/>
      <c r="H64" s="21"/>
      <c r="I64" s="21">
        <f t="shared" si="85"/>
        <v>0</v>
      </c>
      <c r="J64" s="21" t="e">
        <f t="shared" si="86"/>
        <v>#DIV/0!</v>
      </c>
      <c r="K64" s="21" t="e">
        <f t="shared" si="87"/>
        <v>#DIV/0!</v>
      </c>
      <c r="L64" s="21">
        <v>0.51700000000000002</v>
      </c>
      <c r="M64" s="21">
        <v>0.52</v>
      </c>
      <c r="N64" s="21">
        <f t="shared" si="88"/>
        <v>0.51849999999999996</v>
      </c>
      <c r="O64" s="21">
        <f t="shared" si="89"/>
        <v>0.57692307692307487</v>
      </c>
      <c r="P64" s="22">
        <f t="shared" si="90"/>
        <v>0.51849999999999996</v>
      </c>
      <c r="Q64" s="51"/>
    </row>
    <row r="65" spans="1:17" ht="20.100000000000001" customHeight="1" x14ac:dyDescent="0.25">
      <c r="A65" s="161"/>
      <c r="B65" s="46" t="s">
        <v>109</v>
      </c>
      <c r="C65" s="46" t="str">
        <f t="shared" si="6"/>
        <v>Actif</v>
      </c>
      <c r="D65" s="49" t="s">
        <v>130</v>
      </c>
      <c r="E65" s="63" t="s">
        <v>175</v>
      </c>
      <c r="F65" s="58" t="s">
        <v>74</v>
      </c>
      <c r="G65" s="21"/>
      <c r="H65" s="21"/>
      <c r="I65" s="21">
        <f t="shared" si="85"/>
        <v>0</v>
      </c>
      <c r="J65" s="21" t="e">
        <f t="shared" si="86"/>
        <v>#DIV/0!</v>
      </c>
      <c r="K65" s="21" t="e">
        <f t="shared" si="87"/>
        <v>#DIV/0!</v>
      </c>
      <c r="L65" s="21">
        <v>0.503</v>
      </c>
      <c r="M65" s="21">
        <v>0.51</v>
      </c>
      <c r="N65" s="21">
        <f t="shared" si="88"/>
        <v>0.50649999999999995</v>
      </c>
      <c r="O65" s="21">
        <f t="shared" si="89"/>
        <v>1.3725490196078494</v>
      </c>
      <c r="P65" s="22">
        <f t="shared" si="90"/>
        <v>0.50649999999999995</v>
      </c>
      <c r="Q65" s="51"/>
    </row>
    <row r="66" spans="1:17" ht="20.100000000000001" customHeight="1" x14ac:dyDescent="0.25">
      <c r="A66" s="161"/>
      <c r="B66" s="46" t="s">
        <v>110</v>
      </c>
      <c r="C66" s="46" t="str">
        <f t="shared" si="6"/>
        <v>Actif</v>
      </c>
      <c r="D66" s="49" t="s">
        <v>129</v>
      </c>
      <c r="E66" s="63" t="s">
        <v>184</v>
      </c>
      <c r="F66" s="58" t="s">
        <v>74</v>
      </c>
      <c r="G66" s="21"/>
      <c r="H66" s="21"/>
      <c r="I66" s="21">
        <f t="shared" si="85"/>
        <v>0</v>
      </c>
      <c r="J66" s="21" t="e">
        <f t="shared" si="86"/>
        <v>#DIV/0!</v>
      </c>
      <c r="K66" s="21" t="e">
        <f t="shared" si="87"/>
        <v>#DIV/0!</v>
      </c>
      <c r="L66" s="21">
        <v>0.52800000000000002</v>
      </c>
      <c r="M66" s="21">
        <v>0.52300000000000002</v>
      </c>
      <c r="N66" s="21">
        <f t="shared" si="88"/>
        <v>0.52550000000000008</v>
      </c>
      <c r="O66" s="21">
        <f t="shared" si="89"/>
        <v>0.95602294455066072</v>
      </c>
      <c r="P66" s="22">
        <f t="shared" si="90"/>
        <v>0.52550000000000008</v>
      </c>
      <c r="Q66" s="51"/>
    </row>
    <row r="67" spans="1:17" ht="20.100000000000001" customHeight="1" x14ac:dyDescent="0.25">
      <c r="A67" s="161"/>
      <c r="B67" s="46" t="s">
        <v>111</v>
      </c>
      <c r="C67" s="46" t="str">
        <f t="shared" ref="C67:C79" si="91">IF(D67="-", "Passif","Actif")</f>
        <v>Actif</v>
      </c>
      <c r="D67" s="49" t="s">
        <v>131</v>
      </c>
      <c r="E67" s="63" t="s">
        <v>175</v>
      </c>
      <c r="F67" s="58" t="s">
        <v>74</v>
      </c>
      <c r="G67" s="21"/>
      <c r="H67" s="21"/>
      <c r="I67" s="21">
        <f t="shared" si="85"/>
        <v>0</v>
      </c>
      <c r="J67" s="21" t="e">
        <f t="shared" si="86"/>
        <v>#DIV/0!</v>
      </c>
      <c r="K67" s="21" t="e">
        <f t="shared" si="87"/>
        <v>#DIV/0!</v>
      </c>
      <c r="L67" s="21">
        <v>0.501</v>
      </c>
      <c r="M67" s="21">
        <v>0.498</v>
      </c>
      <c r="N67" s="21">
        <f t="shared" si="88"/>
        <v>0.4995</v>
      </c>
      <c r="O67" s="21">
        <f t="shared" si="89"/>
        <v>0.60240963855422436</v>
      </c>
      <c r="P67" s="22">
        <f t="shared" si="90"/>
        <v>0.4995</v>
      </c>
      <c r="Q67" s="51"/>
    </row>
    <row r="68" spans="1:17" ht="20.100000000000001" customHeight="1" thickBot="1" x14ac:dyDescent="0.3">
      <c r="A68" s="162"/>
      <c r="B68" s="44" t="s">
        <v>112</v>
      </c>
      <c r="C68" s="44" t="str">
        <f t="shared" si="91"/>
        <v>Actif</v>
      </c>
      <c r="D68" s="55" t="s">
        <v>129</v>
      </c>
      <c r="E68" s="64" t="s">
        <v>179</v>
      </c>
      <c r="F68" s="59" t="s">
        <v>74</v>
      </c>
      <c r="G68" s="56"/>
      <c r="H68" s="56"/>
      <c r="I68" s="56">
        <f t="shared" si="85"/>
        <v>0</v>
      </c>
      <c r="J68" s="56" t="e">
        <f t="shared" si="86"/>
        <v>#DIV/0!</v>
      </c>
      <c r="K68" s="56" t="e">
        <f t="shared" si="87"/>
        <v>#DIV/0!</v>
      </c>
      <c r="L68" s="56">
        <v>0.51200000000000001</v>
      </c>
      <c r="M68" s="56">
        <v>0.52</v>
      </c>
      <c r="N68" s="56">
        <f t="shared" si="88"/>
        <v>0.51600000000000001</v>
      </c>
      <c r="O68" s="56">
        <f t="shared" si="89"/>
        <v>1.5384615384615441</v>
      </c>
      <c r="P68" s="24">
        <f t="shared" si="90"/>
        <v>0.51600000000000001</v>
      </c>
      <c r="Q68" s="60"/>
    </row>
    <row r="69" spans="1:17" ht="20.100000000000001" customHeight="1" x14ac:dyDescent="0.25">
      <c r="A69" s="160" t="s">
        <v>77</v>
      </c>
      <c r="B69" s="43" t="s">
        <v>42</v>
      </c>
      <c r="C69" s="43" t="str">
        <f t="shared" si="91"/>
        <v>Actif</v>
      </c>
      <c r="D69" s="47" t="s">
        <v>172</v>
      </c>
      <c r="E69" s="62" t="s">
        <v>173</v>
      </c>
      <c r="F69" s="57" t="s">
        <v>74</v>
      </c>
      <c r="G69" s="26"/>
      <c r="H69" s="26"/>
      <c r="I69" s="26">
        <f t="shared" si="85"/>
        <v>0</v>
      </c>
      <c r="J69" s="26" t="e">
        <f t="shared" si="86"/>
        <v>#DIV/0!</v>
      </c>
      <c r="K69" s="26" t="e">
        <f t="shared" si="87"/>
        <v>#DIV/0!</v>
      </c>
      <c r="L69" s="26">
        <v>0.54720000000000002</v>
      </c>
      <c r="M69" s="26">
        <v>0.54210000000000003</v>
      </c>
      <c r="N69" s="26">
        <f t="shared" si="88"/>
        <v>0.54465000000000008</v>
      </c>
      <c r="O69" s="26">
        <f t="shared" si="89"/>
        <v>0.94078583287215967</v>
      </c>
      <c r="P69" s="25">
        <f t="shared" si="90"/>
        <v>0.54465000000000008</v>
      </c>
      <c r="Q69" s="48"/>
    </row>
    <row r="70" spans="1:17" ht="20.100000000000001" customHeight="1" x14ac:dyDescent="0.25">
      <c r="A70" s="161"/>
      <c r="B70" s="46" t="s">
        <v>43</v>
      </c>
      <c r="C70" s="46" t="str">
        <f t="shared" si="91"/>
        <v>Actif</v>
      </c>
      <c r="D70" s="49" t="s">
        <v>130</v>
      </c>
      <c r="E70" s="63" t="s">
        <v>185</v>
      </c>
      <c r="F70" s="58" t="s">
        <v>74</v>
      </c>
      <c r="G70" s="21"/>
      <c r="H70" s="21"/>
      <c r="I70" s="21">
        <f t="shared" si="85"/>
        <v>0</v>
      </c>
      <c r="J70" s="21" t="e">
        <f t="shared" si="86"/>
        <v>#DIV/0!</v>
      </c>
      <c r="K70" s="21" t="e">
        <f t="shared" si="87"/>
        <v>#DIV/0!</v>
      </c>
      <c r="L70" s="21">
        <v>0.51090000000000002</v>
      </c>
      <c r="M70" s="21">
        <v>0.51449999999999996</v>
      </c>
      <c r="N70" s="21">
        <f t="shared" si="88"/>
        <v>0.51269999999999993</v>
      </c>
      <c r="O70" s="21">
        <f t="shared" si="89"/>
        <v>0.69970845481048816</v>
      </c>
      <c r="P70" s="22">
        <f t="shared" si="90"/>
        <v>0.51269999999999993</v>
      </c>
      <c r="Q70" s="51"/>
    </row>
    <row r="71" spans="1:17" ht="20.100000000000001" customHeight="1" x14ac:dyDescent="0.25">
      <c r="A71" s="161"/>
      <c r="B71" s="46" t="s">
        <v>44</v>
      </c>
      <c r="C71" s="46" t="str">
        <f t="shared" si="91"/>
        <v>Actif</v>
      </c>
      <c r="D71" s="49" t="s">
        <v>176</v>
      </c>
      <c r="E71" s="63" t="s">
        <v>173</v>
      </c>
      <c r="F71" s="58" t="s">
        <v>74</v>
      </c>
      <c r="G71" s="21"/>
      <c r="H71" s="21"/>
      <c r="I71" s="21">
        <f t="shared" si="85"/>
        <v>0</v>
      </c>
      <c r="J71" s="21" t="e">
        <f t="shared" si="86"/>
        <v>#DIV/0!</v>
      </c>
      <c r="K71" s="21" t="e">
        <f t="shared" si="87"/>
        <v>#DIV/0!</v>
      </c>
      <c r="L71" s="21">
        <v>0.53049999999999997</v>
      </c>
      <c r="M71" s="21">
        <v>0.51800000000000002</v>
      </c>
      <c r="N71" s="21">
        <f t="shared" si="88"/>
        <v>0.52424999999999999</v>
      </c>
      <c r="O71" s="21">
        <f t="shared" si="89"/>
        <v>2.4131274131274028</v>
      </c>
      <c r="P71" s="22">
        <f t="shared" si="90"/>
        <v>0.52424999999999999</v>
      </c>
      <c r="Q71" s="51"/>
    </row>
    <row r="72" spans="1:17" ht="20.100000000000001" customHeight="1" x14ac:dyDescent="0.25">
      <c r="A72" s="161"/>
      <c r="B72" s="46" t="s">
        <v>113</v>
      </c>
      <c r="C72" s="46" t="str">
        <f t="shared" si="91"/>
        <v>Actif</v>
      </c>
      <c r="D72" s="49" t="s">
        <v>129</v>
      </c>
      <c r="E72" s="63" t="s">
        <v>185</v>
      </c>
      <c r="F72" s="58" t="s">
        <v>74</v>
      </c>
      <c r="G72" s="21"/>
      <c r="H72" s="21"/>
      <c r="I72" s="21">
        <f t="shared" si="85"/>
        <v>0</v>
      </c>
      <c r="J72" s="21" t="e">
        <f t="shared" si="86"/>
        <v>#DIV/0!</v>
      </c>
      <c r="K72" s="21" t="e">
        <f t="shared" si="87"/>
        <v>#DIV/0!</v>
      </c>
      <c r="L72" s="21">
        <v>0.52439999999999998</v>
      </c>
      <c r="M72" s="21">
        <v>0.52339999999999998</v>
      </c>
      <c r="N72" s="21">
        <f t="shared" si="88"/>
        <v>0.52390000000000003</v>
      </c>
      <c r="O72" s="21">
        <f t="shared" si="89"/>
        <v>0.19105846388995928</v>
      </c>
      <c r="P72" s="22">
        <f t="shared" si="90"/>
        <v>0.52390000000000003</v>
      </c>
      <c r="Q72" s="51"/>
    </row>
    <row r="73" spans="1:17" ht="20.100000000000001" customHeight="1" x14ac:dyDescent="0.25">
      <c r="A73" s="161"/>
      <c r="B73" s="46" t="s">
        <v>114</v>
      </c>
      <c r="C73" s="46" t="str">
        <f t="shared" si="91"/>
        <v>Actif</v>
      </c>
      <c r="D73" s="49" t="s">
        <v>124</v>
      </c>
      <c r="E73" s="63" t="s">
        <v>185</v>
      </c>
      <c r="F73" s="58" t="s">
        <v>74</v>
      </c>
      <c r="G73" s="21"/>
      <c r="H73" s="21"/>
      <c r="I73" s="21">
        <f t="shared" si="85"/>
        <v>0</v>
      </c>
      <c r="J73" s="21" t="e">
        <f t="shared" si="86"/>
        <v>#DIV/0!</v>
      </c>
      <c r="K73" s="21" t="e">
        <f t="shared" si="87"/>
        <v>#DIV/0!</v>
      </c>
      <c r="L73" s="21">
        <v>0.51890000000000003</v>
      </c>
      <c r="M73" s="21">
        <v>0.51390000000000002</v>
      </c>
      <c r="N73" s="21">
        <f t="shared" si="88"/>
        <v>0.51639999999999997</v>
      </c>
      <c r="O73" s="21">
        <f t="shared" si="89"/>
        <v>0.97295193617434883</v>
      </c>
      <c r="P73" s="22">
        <f t="shared" si="90"/>
        <v>0.51639999999999997</v>
      </c>
      <c r="Q73" s="51"/>
    </row>
    <row r="74" spans="1:17" ht="20.100000000000001" customHeight="1" x14ac:dyDescent="0.25">
      <c r="A74" s="161"/>
      <c r="B74" s="46" t="s">
        <v>115</v>
      </c>
      <c r="C74" s="46" t="str">
        <f t="shared" si="91"/>
        <v>Actif</v>
      </c>
      <c r="D74" s="49" t="s">
        <v>131</v>
      </c>
      <c r="E74" s="63" t="s">
        <v>185</v>
      </c>
      <c r="F74" s="58" t="s">
        <v>74</v>
      </c>
      <c r="G74" s="21"/>
      <c r="H74" s="21"/>
      <c r="I74" s="21">
        <f t="shared" si="85"/>
        <v>0</v>
      </c>
      <c r="J74" s="21" t="e">
        <f t="shared" si="86"/>
        <v>#DIV/0!</v>
      </c>
      <c r="K74" s="21" t="e">
        <f t="shared" si="87"/>
        <v>#DIV/0!</v>
      </c>
      <c r="L74" s="21">
        <v>0.51990000000000003</v>
      </c>
      <c r="M74" s="21">
        <v>0.5252</v>
      </c>
      <c r="N74" s="21">
        <f t="shared" si="88"/>
        <v>0.52255000000000007</v>
      </c>
      <c r="O74" s="21">
        <f t="shared" si="89"/>
        <v>1.0091393754760092</v>
      </c>
      <c r="P74" s="22">
        <f t="shared" si="90"/>
        <v>0.52255000000000007</v>
      </c>
      <c r="Q74" s="51"/>
    </row>
    <row r="75" spans="1:17" ht="20.100000000000001" customHeight="1" x14ac:dyDescent="0.25">
      <c r="A75" s="161"/>
      <c r="B75" s="46" t="s">
        <v>116</v>
      </c>
      <c r="C75" s="46" t="str">
        <f t="shared" si="91"/>
        <v>Actif</v>
      </c>
      <c r="D75" s="49" t="s">
        <v>182</v>
      </c>
      <c r="E75" s="63" t="s">
        <v>173</v>
      </c>
      <c r="F75" s="58" t="s">
        <v>74</v>
      </c>
      <c r="G75" s="21"/>
      <c r="H75" s="21"/>
      <c r="I75" s="21">
        <f t="shared" si="85"/>
        <v>0</v>
      </c>
      <c r="J75" s="21" t="e">
        <f t="shared" si="86"/>
        <v>#DIV/0!</v>
      </c>
      <c r="K75" s="21" t="e">
        <f t="shared" si="87"/>
        <v>#DIV/0!</v>
      </c>
      <c r="L75" s="21">
        <v>0.49859999999999999</v>
      </c>
      <c r="M75" s="21">
        <v>0.50129999999999997</v>
      </c>
      <c r="N75" s="21">
        <f t="shared" si="88"/>
        <v>0.49995000000000001</v>
      </c>
      <c r="O75" s="21">
        <f t="shared" si="89"/>
        <v>0.53859964093356805</v>
      </c>
      <c r="P75" s="22">
        <f t="shared" si="90"/>
        <v>0.49995000000000001</v>
      </c>
      <c r="Q75" s="51"/>
    </row>
    <row r="76" spans="1:17" ht="20.100000000000001" customHeight="1" x14ac:dyDescent="0.25">
      <c r="A76" s="161"/>
      <c r="B76" s="46" t="s">
        <v>117</v>
      </c>
      <c r="C76" s="46" t="str">
        <f t="shared" si="91"/>
        <v>Actif</v>
      </c>
      <c r="D76" s="49" t="s">
        <v>181</v>
      </c>
      <c r="E76" s="63" t="s">
        <v>173</v>
      </c>
      <c r="F76" s="58" t="s">
        <v>74</v>
      </c>
      <c r="G76" s="21"/>
      <c r="H76" s="21"/>
      <c r="I76" s="21">
        <f t="shared" si="85"/>
        <v>0</v>
      </c>
      <c r="J76" s="21" t="e">
        <f t="shared" si="86"/>
        <v>#DIV/0!</v>
      </c>
      <c r="K76" s="21" t="e">
        <f t="shared" si="87"/>
        <v>#DIV/0!</v>
      </c>
      <c r="L76" s="21">
        <v>0.53500000000000003</v>
      </c>
      <c r="M76" s="21">
        <v>0.54220000000000002</v>
      </c>
      <c r="N76" s="21">
        <f t="shared" si="88"/>
        <v>0.53859999999999997</v>
      </c>
      <c r="O76" s="21">
        <f t="shared" si="89"/>
        <v>1.327923275544074</v>
      </c>
      <c r="P76" s="22">
        <f t="shared" si="90"/>
        <v>0.53859999999999997</v>
      </c>
      <c r="Q76" s="51"/>
    </row>
    <row r="77" spans="1:17" ht="20.100000000000001" customHeight="1" x14ac:dyDescent="0.25">
      <c r="A77" s="161"/>
      <c r="B77" s="46" t="s">
        <v>118</v>
      </c>
      <c r="C77" s="46" t="str">
        <f t="shared" si="91"/>
        <v>Actif</v>
      </c>
      <c r="D77" s="49" t="s">
        <v>186</v>
      </c>
      <c r="E77" s="63" t="s">
        <v>173</v>
      </c>
      <c r="F77" s="58" t="s">
        <v>74</v>
      </c>
      <c r="G77" s="21"/>
      <c r="H77" s="21"/>
      <c r="I77" s="21">
        <f t="shared" si="85"/>
        <v>0</v>
      </c>
      <c r="J77" s="21" t="e">
        <f t="shared" si="86"/>
        <v>#DIV/0!</v>
      </c>
      <c r="K77" s="21" t="e">
        <f t="shared" si="87"/>
        <v>#DIV/0!</v>
      </c>
      <c r="L77" s="21">
        <v>0.51729999999999998</v>
      </c>
      <c r="M77" s="21">
        <v>0.51659999999999995</v>
      </c>
      <c r="N77" s="21">
        <f t="shared" si="88"/>
        <v>0.51695000000000002</v>
      </c>
      <c r="O77" s="21">
        <f t="shared" si="89"/>
        <v>0.13550135501356753</v>
      </c>
      <c r="P77" s="22">
        <f t="shared" si="90"/>
        <v>0.51695000000000002</v>
      </c>
      <c r="Q77" s="51"/>
    </row>
    <row r="78" spans="1:17" ht="20.100000000000001" customHeight="1" x14ac:dyDescent="0.25">
      <c r="A78" s="161"/>
      <c r="B78" s="46" t="s">
        <v>119</v>
      </c>
      <c r="C78" s="46" t="str">
        <f t="shared" si="91"/>
        <v>Actif</v>
      </c>
      <c r="D78" s="49" t="s">
        <v>180</v>
      </c>
      <c r="E78" s="63" t="s">
        <v>185</v>
      </c>
      <c r="F78" s="58" t="s">
        <v>74</v>
      </c>
      <c r="G78" s="21"/>
      <c r="H78" s="21"/>
      <c r="I78" s="21">
        <f t="shared" si="85"/>
        <v>0</v>
      </c>
      <c r="J78" s="21" t="e">
        <f t="shared" si="86"/>
        <v>#DIV/0!</v>
      </c>
      <c r="K78" s="21" t="e">
        <f t="shared" si="87"/>
        <v>#DIV/0!</v>
      </c>
      <c r="L78" s="21">
        <v>0.51090000000000002</v>
      </c>
      <c r="M78" s="21">
        <v>0.51449999999999996</v>
      </c>
      <c r="N78" s="21">
        <f t="shared" si="88"/>
        <v>0.51269999999999993</v>
      </c>
      <c r="O78" s="21">
        <f t="shared" si="89"/>
        <v>0.69970845481048816</v>
      </c>
      <c r="P78" s="22">
        <f t="shared" si="90"/>
        <v>0.51269999999999993</v>
      </c>
      <c r="Q78" s="51"/>
    </row>
    <row r="79" spans="1:17" ht="20.100000000000001" customHeight="1" thickBot="1" x14ac:dyDescent="0.3">
      <c r="A79" s="162"/>
      <c r="B79" s="44" t="s">
        <v>120</v>
      </c>
      <c r="C79" s="44" t="str">
        <f t="shared" si="91"/>
        <v>Actif</v>
      </c>
      <c r="D79" s="45" t="s">
        <v>187</v>
      </c>
      <c r="E79" s="65" t="s">
        <v>173</v>
      </c>
      <c r="F79" s="59" t="s">
        <v>74</v>
      </c>
      <c r="G79" s="23"/>
      <c r="H79" s="23"/>
      <c r="I79" s="56">
        <f t="shared" si="85"/>
        <v>0</v>
      </c>
      <c r="J79" s="56" t="e">
        <f t="shared" si="86"/>
        <v>#DIV/0!</v>
      </c>
      <c r="K79" s="56" t="e">
        <f t="shared" si="87"/>
        <v>#DIV/0!</v>
      </c>
      <c r="L79" s="23">
        <v>0.50460000000000005</v>
      </c>
      <c r="M79" s="23">
        <v>0.52159999999999995</v>
      </c>
      <c r="N79" s="56">
        <f t="shared" si="88"/>
        <v>0.5131</v>
      </c>
      <c r="O79" s="56">
        <f t="shared" si="89"/>
        <v>3.2592024539877085</v>
      </c>
      <c r="P79" s="24">
        <f t="shared" si="90"/>
        <v>0.5131</v>
      </c>
      <c r="Q79" s="60"/>
    </row>
  </sheetData>
  <mergeCells count="4">
    <mergeCell ref="A69:A79"/>
    <mergeCell ref="A2:A50"/>
    <mergeCell ref="A1:B1"/>
    <mergeCell ref="A51:A68"/>
  </mergeCells>
  <conditionalFormatting sqref="K8:K10 P8:Q10 K12 K14 K16:K19 K21:K22 P21:Q21 Q11:Q20 P24:Q25 K24:K27 K29:K30 P29:Q29 K32:K34 K36:K42 K44:K45 K47 K50:K110 P50:Q79 Q22:Q23 Q26:Q28 Q30:Q49">
    <cfRule type="containsText" dxfId="54" priority="61" operator="containsText" text="ERREUR">
      <formula>NOT(ISERROR(SEARCH("ERREUR",K8)))</formula>
    </cfRule>
  </conditionalFormatting>
  <conditionalFormatting sqref="I8:I10 I12 I14 I16:I19 I21:I22 I24:I27 I29:I30 I32:I34 I36:I42 I44:I45 I47 I50:I79">
    <cfRule type="cellIs" dxfId="53" priority="58" operator="greaterThan">
      <formula>5</formula>
    </cfRule>
  </conditionalFormatting>
  <conditionalFormatting sqref="J8">
    <cfRule type="cellIs" dxfId="52" priority="57" operator="greaterThan">
      <formula>10</formula>
    </cfRule>
  </conditionalFormatting>
  <conditionalFormatting sqref="J8:J10 J12 J14 J16:J19 J21:J22 J24:J27 J29:J30 J32:J34 J36:J42 J44:J45 J47 J50:J79">
    <cfRule type="cellIs" dxfId="51" priority="56" operator="greaterThanOrEqual">
      <formula>5</formula>
    </cfRule>
  </conditionalFormatting>
  <conditionalFormatting sqref="K11 P11">
    <cfRule type="containsText" dxfId="50" priority="55" operator="containsText" text="ERREUR">
      <formula>NOT(ISERROR(SEARCH("ERREUR",K11)))</formula>
    </cfRule>
  </conditionalFormatting>
  <conditionalFormatting sqref="I11">
    <cfRule type="cellIs" dxfId="49" priority="54" operator="greaterThan">
      <formula>5</formula>
    </cfRule>
  </conditionalFormatting>
  <conditionalFormatting sqref="J11">
    <cfRule type="cellIs" dxfId="48" priority="53" operator="greaterThanOrEqual">
      <formula>5</formula>
    </cfRule>
  </conditionalFormatting>
  <conditionalFormatting sqref="P13 K13">
    <cfRule type="containsText" dxfId="47" priority="52" operator="containsText" text="ERREUR">
      <formula>NOT(ISERROR(SEARCH("ERREUR",K13)))</formula>
    </cfRule>
  </conditionalFormatting>
  <conditionalFormatting sqref="I13">
    <cfRule type="cellIs" dxfId="46" priority="51" operator="greaterThan">
      <formula>5</formula>
    </cfRule>
  </conditionalFormatting>
  <conditionalFormatting sqref="J13">
    <cfRule type="cellIs" dxfId="45" priority="50" operator="greaterThanOrEqual">
      <formula>5</formula>
    </cfRule>
  </conditionalFormatting>
  <conditionalFormatting sqref="K15 P15">
    <cfRule type="containsText" dxfId="44" priority="49" operator="containsText" text="ERREUR">
      <formula>NOT(ISERROR(SEARCH("ERREUR",K15)))</formula>
    </cfRule>
  </conditionalFormatting>
  <conditionalFormatting sqref="I15">
    <cfRule type="cellIs" dxfId="43" priority="48" operator="greaterThan">
      <formula>5</formula>
    </cfRule>
  </conditionalFormatting>
  <conditionalFormatting sqref="J15">
    <cfRule type="cellIs" dxfId="42" priority="47" operator="greaterThanOrEqual">
      <formula>5</formula>
    </cfRule>
  </conditionalFormatting>
  <conditionalFormatting sqref="P20 K20">
    <cfRule type="containsText" dxfId="41" priority="46" operator="containsText" text="ERREUR">
      <formula>NOT(ISERROR(SEARCH("ERREUR",K20)))</formula>
    </cfRule>
  </conditionalFormatting>
  <conditionalFormatting sqref="I20">
    <cfRule type="cellIs" dxfId="40" priority="45" operator="greaterThan">
      <formula>5</formula>
    </cfRule>
  </conditionalFormatting>
  <conditionalFormatting sqref="J20">
    <cfRule type="cellIs" dxfId="39" priority="44" operator="greaterThanOrEqual">
      <formula>5</formula>
    </cfRule>
  </conditionalFormatting>
  <conditionalFormatting sqref="K23 P23">
    <cfRule type="containsText" dxfId="38" priority="43" operator="containsText" text="ERREUR">
      <formula>NOT(ISERROR(SEARCH("ERREUR",K23)))</formula>
    </cfRule>
  </conditionalFormatting>
  <conditionalFormatting sqref="I23">
    <cfRule type="cellIs" dxfId="37" priority="42" operator="greaterThan">
      <formula>5</formula>
    </cfRule>
  </conditionalFormatting>
  <conditionalFormatting sqref="J23">
    <cfRule type="cellIs" dxfId="36" priority="41" operator="greaterThanOrEqual">
      <formula>5</formula>
    </cfRule>
  </conditionalFormatting>
  <conditionalFormatting sqref="K28">
    <cfRule type="containsText" dxfId="35" priority="40" operator="containsText" text="ERREUR">
      <formula>NOT(ISERROR(SEARCH("ERREUR",K28)))</formula>
    </cfRule>
  </conditionalFormatting>
  <conditionalFormatting sqref="I28">
    <cfRule type="cellIs" dxfId="34" priority="39" operator="greaterThan">
      <formula>5</formula>
    </cfRule>
  </conditionalFormatting>
  <conditionalFormatting sqref="J28">
    <cfRule type="cellIs" dxfId="33" priority="38" operator="greaterThanOrEqual">
      <formula>5</formula>
    </cfRule>
  </conditionalFormatting>
  <conditionalFormatting sqref="K31 P31">
    <cfRule type="containsText" dxfId="32" priority="37" operator="containsText" text="ERREUR">
      <formula>NOT(ISERROR(SEARCH("ERREUR",K31)))</formula>
    </cfRule>
  </conditionalFormatting>
  <conditionalFormatting sqref="I31">
    <cfRule type="cellIs" dxfId="31" priority="36" operator="greaterThan">
      <formula>5</formula>
    </cfRule>
  </conditionalFormatting>
  <conditionalFormatting sqref="J31">
    <cfRule type="cellIs" dxfId="30" priority="35" operator="greaterThanOrEqual">
      <formula>5</formula>
    </cfRule>
  </conditionalFormatting>
  <conditionalFormatting sqref="P35 K35">
    <cfRule type="containsText" dxfId="29" priority="34" operator="containsText" text="ERREUR">
      <formula>NOT(ISERROR(SEARCH("ERREUR",K35)))</formula>
    </cfRule>
  </conditionalFormatting>
  <conditionalFormatting sqref="I35">
    <cfRule type="cellIs" dxfId="28" priority="33" operator="greaterThan">
      <formula>5</formula>
    </cfRule>
  </conditionalFormatting>
  <conditionalFormatting sqref="J35">
    <cfRule type="cellIs" dxfId="27" priority="32" operator="greaterThanOrEqual">
      <formula>5</formula>
    </cfRule>
  </conditionalFormatting>
  <conditionalFormatting sqref="K43 P43">
    <cfRule type="containsText" dxfId="26" priority="31" operator="containsText" text="ERREUR">
      <formula>NOT(ISERROR(SEARCH("ERREUR",K43)))</formula>
    </cfRule>
  </conditionalFormatting>
  <conditionalFormatting sqref="I43">
    <cfRule type="cellIs" dxfId="25" priority="30" operator="greaterThan">
      <formula>5</formula>
    </cfRule>
  </conditionalFormatting>
  <conditionalFormatting sqref="J43">
    <cfRule type="cellIs" dxfId="24" priority="29" operator="greaterThanOrEqual">
      <formula>5</formula>
    </cfRule>
  </conditionalFormatting>
  <conditionalFormatting sqref="P46 K46">
    <cfRule type="containsText" dxfId="23" priority="28" operator="containsText" text="ERREUR">
      <formula>NOT(ISERROR(SEARCH("ERREUR",K46)))</formula>
    </cfRule>
  </conditionalFormatting>
  <conditionalFormatting sqref="I46">
    <cfRule type="cellIs" dxfId="22" priority="27" operator="greaterThan">
      <formula>5</formula>
    </cfRule>
  </conditionalFormatting>
  <conditionalFormatting sqref="J46">
    <cfRule type="cellIs" dxfId="21" priority="26" operator="greaterThanOrEqual">
      <formula>5</formula>
    </cfRule>
  </conditionalFormatting>
  <conditionalFormatting sqref="K48:K49 P48:P49">
    <cfRule type="containsText" dxfId="20" priority="25" operator="containsText" text="ERREUR">
      <formula>NOT(ISERROR(SEARCH("ERREUR",K48)))</formula>
    </cfRule>
  </conditionalFormatting>
  <conditionalFormatting sqref="I48:I49">
    <cfRule type="cellIs" dxfId="19" priority="24" operator="greaterThan">
      <formula>5</formula>
    </cfRule>
  </conditionalFormatting>
  <conditionalFormatting sqref="J48:J49">
    <cfRule type="cellIs" dxfId="18" priority="23" operator="greaterThanOrEqual">
      <formula>5</formula>
    </cfRule>
  </conditionalFormatting>
  <conditionalFormatting sqref="P2 K2:K3 K5:K7">
    <cfRule type="containsText" dxfId="17" priority="19" operator="containsText" text="ERREUR">
      <formula>NOT(ISERROR(SEARCH("ERREUR",K2)))</formula>
    </cfRule>
  </conditionalFormatting>
  <conditionalFormatting sqref="I2:I3 I5:I7">
    <cfRule type="cellIs" dxfId="16" priority="18" operator="greaterThan">
      <formula>5</formula>
    </cfRule>
  </conditionalFormatting>
  <conditionalFormatting sqref="J2:J3 J5:J7">
    <cfRule type="cellIs" dxfId="15" priority="17" operator="greaterThanOrEqual">
      <formula>5</formula>
    </cfRule>
  </conditionalFormatting>
  <conditionalFormatting sqref="K4">
    <cfRule type="containsText" dxfId="14" priority="16" operator="containsText" text="ERREUR">
      <formula>NOT(ISERROR(SEARCH("ERREUR",K4)))</formula>
    </cfRule>
  </conditionalFormatting>
  <conditionalFormatting sqref="I4">
    <cfRule type="cellIs" dxfId="13" priority="15" operator="greaterThan">
      <formula>5</formula>
    </cfRule>
  </conditionalFormatting>
  <conditionalFormatting sqref="J4">
    <cfRule type="cellIs" dxfId="12" priority="14" operator="greaterThanOrEqual">
      <formula>5</formula>
    </cfRule>
  </conditionalFormatting>
  <conditionalFormatting sqref="Q2:Q6">
    <cfRule type="containsText" dxfId="11" priority="12" operator="containsText" text="ERREUR">
      <formula>NOT(ISERROR(SEARCH("ERREUR",Q2)))</formula>
    </cfRule>
  </conditionalFormatting>
  <conditionalFormatting sqref="Q7">
    <cfRule type="containsText" dxfId="10" priority="11" operator="containsText" text="ERREUR">
      <formula>NOT(ISERROR(SEARCH("ERREUR",Q7)))</formula>
    </cfRule>
  </conditionalFormatting>
  <conditionalFormatting sqref="P12">
    <cfRule type="containsText" dxfId="9" priority="10" operator="containsText" text="ERREUR">
      <formula>NOT(ISERROR(SEARCH("ERREUR",P12)))</formula>
    </cfRule>
  </conditionalFormatting>
  <conditionalFormatting sqref="P14">
    <cfRule type="containsText" dxfId="8" priority="9" operator="containsText" text="ERREUR">
      <formula>NOT(ISERROR(SEARCH("ERREUR",P14)))</formula>
    </cfRule>
  </conditionalFormatting>
  <conditionalFormatting sqref="P16:P19">
    <cfRule type="containsText" dxfId="7" priority="8" operator="containsText" text="ERREUR">
      <formula>NOT(ISERROR(SEARCH("ERREUR",P16)))</formula>
    </cfRule>
  </conditionalFormatting>
  <conditionalFormatting sqref="P22">
    <cfRule type="containsText" dxfId="6" priority="7" operator="containsText" text="ERREUR">
      <formula>NOT(ISERROR(SEARCH("ERREUR",P22)))</formula>
    </cfRule>
  </conditionalFormatting>
  <conditionalFormatting sqref="P26:P28">
    <cfRule type="containsText" dxfId="5" priority="6" operator="containsText" text="ERREUR">
      <formula>NOT(ISERROR(SEARCH("ERREUR",P26)))</formula>
    </cfRule>
  </conditionalFormatting>
  <conditionalFormatting sqref="P30">
    <cfRule type="containsText" dxfId="4" priority="5" operator="containsText" text="ERREUR">
      <formula>NOT(ISERROR(SEARCH("ERREUR",P30)))</formula>
    </cfRule>
  </conditionalFormatting>
  <conditionalFormatting sqref="P32:P34">
    <cfRule type="containsText" dxfId="3" priority="4" operator="containsText" text="ERREUR">
      <formula>NOT(ISERROR(SEARCH("ERREUR",P32)))</formula>
    </cfRule>
  </conditionalFormatting>
  <conditionalFormatting sqref="P36:P42">
    <cfRule type="containsText" dxfId="2" priority="3" operator="containsText" text="ERREUR">
      <formula>NOT(ISERROR(SEARCH("ERREUR",P36)))</formula>
    </cfRule>
  </conditionalFormatting>
  <conditionalFormatting sqref="P44:P45">
    <cfRule type="containsText" dxfId="1" priority="2" operator="containsText" text="ERREUR">
      <formula>NOT(ISERROR(SEARCH("ERREUR",P44)))</formula>
    </cfRule>
  </conditionalFormatting>
  <conditionalFormatting sqref="P47">
    <cfRule type="containsText" dxfId="0" priority="1" operator="containsText" text="ERREUR">
      <formula>NOT(ISERROR(SEARCH("ERREUR",P47)))</formula>
    </cfRule>
  </conditionalFormatting>
  <pageMargins left="0.7" right="0.7" top="0.75" bottom="0.75" header="0.3" footer="0.3"/>
  <pageSetup paperSize="9" orientation="portrait" verticalDpi="0" r:id="rId1"/>
  <ignoredErrors>
    <ignoredError sqref="E1:E79" numberStoredAsText="1"/>
    <ignoredError sqref="J2:P2 J11:P11 J3:M7 J8:M10 J13:P13 J12:M12 J15:P15 J14:M14 J20:P21 J16:M16 J23:P25 J22:M22 J29:P29 J26:M28 J31:P31 J30:M30 J35:P35 J32:M34 J43:P43 J36:M42 J46:P46 J44:M45 J48:P48 J47:M47 J51:P79 J49:M50 J18:M19 J17:L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Résultats gaz_GS&amp;AA</vt:lpstr>
      <vt:lpstr>Conversion_actif</vt:lpstr>
      <vt:lpstr>Conversion passif</vt:lpstr>
      <vt:lpstr>Pompes</vt:lpstr>
      <vt:lpstr>Feuil2</vt:lpstr>
      <vt:lpstr>'Résultats gaz_GS&amp;AA'!Impression_des_titres</vt:lpstr>
      <vt:lpstr>'Résultats gaz_GS&amp;AA'!Zone_d_impression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GAILLARD</dc:creator>
  <cp:lastModifiedBy>MARÉCHAL Benoît</cp:lastModifiedBy>
  <cp:lastPrinted>2017-10-17T14:00:00Z</cp:lastPrinted>
  <dcterms:created xsi:type="dcterms:W3CDTF">2012-10-19T16:40:32Z</dcterms:created>
  <dcterms:modified xsi:type="dcterms:W3CDTF">2017-11-10T07:51:09Z</dcterms:modified>
</cp:coreProperties>
</file>